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A47EB30-48DF-4B47-9430-4DE63265A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Բյուջե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3" l="1"/>
  <c r="H8" i="3"/>
  <c r="F9" i="3" l="1"/>
  <c r="F12" i="3"/>
  <c r="G12" i="3"/>
  <c r="H12" i="3"/>
  <c r="H9" i="3"/>
  <c r="G6" i="3"/>
  <c r="H17" i="3"/>
  <c r="H15" i="3"/>
  <c r="H16" i="3"/>
  <c r="H14" i="3"/>
  <c r="H6" i="3"/>
  <c r="G15" i="3"/>
  <c r="G16" i="3"/>
  <c r="F15" i="3"/>
  <c r="F16" i="3"/>
  <c r="F18" i="3"/>
  <c r="G18" i="3" l="1"/>
  <c r="G22" i="3" s="1"/>
  <c r="H18" i="3"/>
  <c r="H22" i="3" s="1"/>
  <c r="F22" i="3"/>
</calcChain>
</file>

<file path=xl/sharedStrings.xml><?xml version="1.0" encoding="utf-8"?>
<sst xmlns="http://schemas.openxmlformats.org/spreadsheetml/2006/main" count="43" uniqueCount="35">
  <si>
    <t>#</t>
  </si>
  <si>
    <t>ԾԱԽՍԻ ԱՌԱՐԿԱ</t>
  </si>
  <si>
    <t>Միավորի անվանումը հատ/օր/տուփ</t>
  </si>
  <si>
    <t>Պահանջվող քանակը</t>
  </si>
  <si>
    <t>Ընդամենը</t>
  </si>
  <si>
    <t>ԸՆԴԱՄԵՆԸ</t>
  </si>
  <si>
    <t>ԲՅՈՒՋԵ</t>
  </si>
  <si>
    <t>Միավորի գինը (ՀՀ դրամ)</t>
  </si>
  <si>
    <t>Ա․</t>
  </si>
  <si>
    <t>Բ․</t>
  </si>
  <si>
    <t>Գործուղում/Տրանսպորտային ծախսեր</t>
  </si>
  <si>
    <t>Պահանջվող գումարը    ՄԱԶԾ-ից (ՀՀ դրամ)</t>
  </si>
  <si>
    <t xml:space="preserve">Ընդամենը  </t>
  </si>
  <si>
    <t>Գ․</t>
  </si>
  <si>
    <t>Ուղղակի ծախսեր</t>
  </si>
  <si>
    <t>Դ․</t>
  </si>
  <si>
    <t>Գրասենյակային սարքավորումներ</t>
  </si>
  <si>
    <t>Ե․</t>
  </si>
  <si>
    <t>Այլ (մանրամասն նշել)</t>
  </si>
  <si>
    <t>X</t>
  </si>
  <si>
    <t>Ամսաթիվ</t>
  </si>
  <si>
    <t>Ծրագրի պատասխանատու՝</t>
  </si>
  <si>
    <t xml:space="preserve">Սույն դրամաշնորհի շրջանակներում ՝ ՄԱԶԾ կողմից տրամադրված դրամական միջոցները չեն կարող օգտագործվել որպես աշխատավարձ կամ դրան հավասարեցված այլ վճարումներ տրամադրելու նպատակով (բացառություն են կազմում, անկախ փորձագետների վարձատրությունը, կամ կազմակերպվող դասընթացների դասընթացավարների աշխատավարձերը և դրան հավասարեցված վճարները) </t>
  </si>
  <si>
    <t>Ծառայություններ և խորհրդատվություն</t>
  </si>
  <si>
    <t>Ներդրում համայնքապետարանից                                   (ՀՀ դրամ)</t>
  </si>
  <si>
    <t>Նշաձող CHC 2.2մ</t>
  </si>
  <si>
    <t>Գոդեզիական սարք PrinCE i29</t>
  </si>
  <si>
    <t>Կարգավորիչ PrinCE HCE599</t>
  </si>
  <si>
    <t>հատ</t>
  </si>
  <si>
    <t>փաթեթ</t>
  </si>
  <si>
    <t>Գործուղում Երևան - Արենի - Երևան</t>
  </si>
  <si>
    <t>երթուղի</t>
  </si>
  <si>
    <t>Ն. Գրիգորյան</t>
  </si>
  <si>
    <t>գրասենյակային պարագաներ (Թուղթ, գրիչ, մատիտ, կարիչ, ամրակ, գրչաման, տետր, գրասենյակային գիրք, նշումների թերթիկներ, մկրատ, քանոն, կարկին, մետր, մարկեր և այլն)</t>
  </si>
  <si>
    <t>Լազերային մետր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</si>
</sst>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Sylfaen"/>
      <family val="1"/>
    </font>
    <font>
      <sz val="10"/>
      <color theme="1"/>
      <name val="Arial"/>
      <family val="2"/>
    </font>
    <font>
      <sz val="10"/>
      <color theme="1"/>
      <name val="Arial Armenian"/>
      <family val="2"/>
    </font>
    <font>
      <b/>
      <sz val="10"/>
      <color theme="1"/>
      <name val="Sylfaen"/>
      <family val="1"/>
    </font>
    <font>
      <b/>
      <sz val="11"/>
      <name val="Calibri"/>
      <family val="2"/>
      <scheme val="minor"/>
    </font>
    <font>
      <sz val="10"/>
      <name val="Arial Armenian"/>
      <family val="2"/>
    </font>
    <font>
      <b/>
      <sz val="1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i/>
      <sz val="9"/>
      <color theme="1"/>
      <name val="Sylfaen"/>
      <family val="1"/>
    </font>
    <font>
      <b/>
      <i/>
      <sz val="11"/>
      <color rgb="FFC00000"/>
      <name val="Sylfaen"/>
      <family val="1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Arial Armenian"/>
    </font>
    <font>
      <b/>
      <sz val="10"/>
      <color theme="1"/>
      <name val="Arial Armenian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11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8" fillId="3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0" fillId="4" borderId="1" xfId="0" applyFill="1" applyBorder="1"/>
    <xf numFmtId="0" fontId="11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8" fillId="3" borderId="1" xfId="0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0" fontId="15" fillId="2" borderId="9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 wrapText="1"/>
    </xf>
    <xf numFmtId="0" fontId="0" fillId="4" borderId="13" xfId="0" applyFill="1" applyBorder="1" applyAlignment="1">
      <alignment horizontal="left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0" fillId="4" borderId="17" xfId="0" applyFill="1" applyBorder="1" applyAlignment="1">
      <alignment horizontal="left" vertical="center" wrapText="1"/>
    </xf>
    <xf numFmtId="0" fontId="16" fillId="0" borderId="11" xfId="0" applyFont="1" applyBorder="1" applyAlignment="1">
      <alignment vertical="center"/>
    </xf>
    <xf numFmtId="0" fontId="16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8"/>
  <sheetViews>
    <sheetView tabSelected="1" workbookViewId="0">
      <selection activeCell="P24" sqref="P24"/>
    </sheetView>
  </sheetViews>
  <sheetFormatPr defaultRowHeight="15" x14ac:dyDescent="0.25"/>
  <cols>
    <col min="1" max="1" width="4.28515625" customWidth="1"/>
    <col min="2" max="2" width="55.140625" bestFit="1" customWidth="1"/>
    <col min="3" max="3" width="11.5703125" customWidth="1"/>
    <col min="4" max="4" width="10.85546875" customWidth="1"/>
    <col min="5" max="5" width="10.7109375" bestFit="1" customWidth="1"/>
    <col min="6" max="6" width="12.85546875" customWidth="1"/>
    <col min="7" max="7" width="14.5703125" customWidth="1"/>
    <col min="8" max="8" width="13.7109375" bestFit="1" customWidth="1"/>
  </cols>
  <sheetData>
    <row r="1" spans="1:37" ht="15.75" thickBot="1" x14ac:dyDescent="0.3"/>
    <row r="2" spans="1:37" ht="18.75" thickBot="1" x14ac:dyDescent="0.3">
      <c r="A2" s="43" t="s">
        <v>6</v>
      </c>
      <c r="B2" s="44"/>
      <c r="C2" s="44"/>
      <c r="D2" s="44"/>
      <c r="E2" s="44"/>
      <c r="F2" s="44"/>
      <c r="G2" s="44"/>
      <c r="H2" s="44"/>
    </row>
    <row r="3" spans="1:37" ht="75" x14ac:dyDescent="0.25">
      <c r="A3" s="9" t="s">
        <v>0</v>
      </c>
      <c r="B3" s="14" t="s">
        <v>1</v>
      </c>
      <c r="C3" s="15" t="s">
        <v>2</v>
      </c>
      <c r="D3" s="15" t="s">
        <v>3</v>
      </c>
      <c r="E3" s="15" t="s">
        <v>7</v>
      </c>
      <c r="F3" s="15" t="s">
        <v>11</v>
      </c>
      <c r="G3" s="15" t="s">
        <v>24</v>
      </c>
      <c r="H3" s="15" t="s">
        <v>4</v>
      </c>
    </row>
    <row r="4" spans="1:37" x14ac:dyDescent="0.25">
      <c r="A4" s="18" t="s">
        <v>8</v>
      </c>
      <c r="B4" s="26" t="s">
        <v>23</v>
      </c>
      <c r="C4" s="10"/>
      <c r="D4" s="11"/>
      <c r="E4" s="11"/>
      <c r="F4" s="29" t="s">
        <v>19</v>
      </c>
      <c r="G4" s="11"/>
      <c r="H4" s="11"/>
    </row>
    <row r="5" spans="1:37" x14ac:dyDescent="0.25">
      <c r="A5" s="4"/>
      <c r="B5" s="2"/>
      <c r="C5" s="3"/>
      <c r="D5" s="2"/>
      <c r="E5" s="2"/>
      <c r="F5" s="30" t="s">
        <v>19</v>
      </c>
      <c r="G5" s="2"/>
      <c r="H5" s="2"/>
    </row>
    <row r="6" spans="1:37" x14ac:dyDescent="0.25">
      <c r="A6" s="4"/>
      <c r="B6" s="17" t="s">
        <v>12</v>
      </c>
      <c r="C6" s="3"/>
      <c r="D6" s="2"/>
      <c r="E6" s="2"/>
      <c r="F6" s="30"/>
      <c r="G6" s="2">
        <f>SUM(G5:G5)</f>
        <v>0</v>
      </c>
      <c r="H6" s="37">
        <f>SUM(H5:H5)</f>
        <v>0</v>
      </c>
    </row>
    <row r="7" spans="1:37" ht="17.25" customHeight="1" x14ac:dyDescent="0.25">
      <c r="A7" s="18" t="s">
        <v>9</v>
      </c>
      <c r="B7" s="13" t="s">
        <v>10</v>
      </c>
      <c r="C7" s="12"/>
      <c r="D7" s="12"/>
      <c r="E7" s="12"/>
      <c r="F7" s="12"/>
      <c r="G7" s="12"/>
      <c r="H7" s="12"/>
    </row>
    <row r="8" spans="1:37" x14ac:dyDescent="0.25">
      <c r="A8" s="4"/>
      <c r="B8" s="2" t="s">
        <v>30</v>
      </c>
      <c r="C8" s="3" t="s">
        <v>31</v>
      </c>
      <c r="D8" s="2">
        <v>18</v>
      </c>
      <c r="E8" s="2">
        <v>25000</v>
      </c>
      <c r="F8" s="2">
        <v>225000</v>
      </c>
      <c r="G8" s="2">
        <v>225000</v>
      </c>
      <c r="H8" s="2">
        <f>SUM(F8:G8)</f>
        <v>450000</v>
      </c>
    </row>
    <row r="9" spans="1:37" x14ac:dyDescent="0.25">
      <c r="A9" s="19"/>
      <c r="B9" s="22" t="s">
        <v>12</v>
      </c>
      <c r="C9" s="20"/>
      <c r="D9" s="21"/>
      <c r="E9" s="21"/>
      <c r="F9" s="41">
        <f>SUM(F8:F8)</f>
        <v>225000</v>
      </c>
      <c r="G9" s="51">
        <f>G8</f>
        <v>225000</v>
      </c>
      <c r="H9" s="41">
        <f>SUM(H8:H8)</f>
        <v>450000</v>
      </c>
    </row>
    <row r="10" spans="1:37" s="24" customFormat="1" x14ac:dyDescent="0.25">
      <c r="A10" s="26" t="s">
        <v>13</v>
      </c>
      <c r="B10" s="13" t="s">
        <v>14</v>
      </c>
      <c r="C10" s="13"/>
      <c r="D10" s="13"/>
      <c r="E10" s="13"/>
      <c r="F10" s="13"/>
      <c r="G10" s="13"/>
      <c r="H10" s="13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24" customFormat="1" ht="38.25" x14ac:dyDescent="0.25">
      <c r="A11" s="23"/>
      <c r="B11" s="36" t="s">
        <v>33</v>
      </c>
      <c r="C11" s="3" t="s">
        <v>29</v>
      </c>
      <c r="D11" s="2">
        <v>1</v>
      </c>
      <c r="E11" s="2">
        <v>50000</v>
      </c>
      <c r="F11" s="2">
        <v>25000</v>
      </c>
      <c r="G11" s="2">
        <v>25000</v>
      </c>
      <c r="H11" s="2">
        <v>50000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s="24" customFormat="1" x14ac:dyDescent="0.25">
      <c r="A12" s="23"/>
      <c r="B12" s="17" t="s">
        <v>12</v>
      </c>
      <c r="C12" s="3"/>
      <c r="D12" s="2"/>
      <c r="E12" s="2"/>
      <c r="F12" s="37">
        <f t="shared" ref="F12:H12" si="0">SUM(F11)</f>
        <v>25000</v>
      </c>
      <c r="G12" s="52">
        <f t="shared" si="0"/>
        <v>25000</v>
      </c>
      <c r="H12" s="37">
        <f t="shared" si="0"/>
        <v>50000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s="24" customFormat="1" x14ac:dyDescent="0.25">
      <c r="A13" s="26" t="s">
        <v>15</v>
      </c>
      <c r="B13" s="13" t="s">
        <v>16</v>
      </c>
      <c r="C13" s="13"/>
      <c r="D13" s="13"/>
      <c r="E13" s="13"/>
      <c r="F13" s="13"/>
      <c r="G13" s="13"/>
      <c r="H13" s="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24" customFormat="1" x14ac:dyDescent="0.25">
      <c r="A14" s="23"/>
      <c r="B14" s="2" t="s">
        <v>26</v>
      </c>
      <c r="C14" s="33" t="s">
        <v>28</v>
      </c>
      <c r="D14" s="2">
        <v>1</v>
      </c>
      <c r="E14" s="35">
        <v>1800000</v>
      </c>
      <c r="F14" s="2">
        <v>900000</v>
      </c>
      <c r="G14" s="2">
        <v>900000</v>
      </c>
      <c r="H14" s="2">
        <f>E14</f>
        <v>1800000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24" customFormat="1" x14ac:dyDescent="0.25">
      <c r="A15" s="23"/>
      <c r="B15" s="2" t="s">
        <v>27</v>
      </c>
      <c r="C15" s="34" t="s">
        <v>28</v>
      </c>
      <c r="D15" s="2">
        <v>1</v>
      </c>
      <c r="E15" s="35">
        <v>1200000</v>
      </c>
      <c r="F15" s="2">
        <f t="shared" ref="F15:F16" si="1">E15/2</f>
        <v>600000</v>
      </c>
      <c r="G15" s="2">
        <f t="shared" ref="G15:G16" si="2">E15/2</f>
        <v>600000</v>
      </c>
      <c r="H15" s="2">
        <f t="shared" ref="H15:H17" si="3">E15</f>
        <v>1200000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24" customFormat="1" x14ac:dyDescent="0.25">
      <c r="A16" s="23"/>
      <c r="B16" s="2" t="s">
        <v>25</v>
      </c>
      <c r="C16" s="34" t="s">
        <v>28</v>
      </c>
      <c r="D16" s="2">
        <v>1</v>
      </c>
      <c r="E16" s="35">
        <v>120000</v>
      </c>
      <c r="F16" s="2">
        <f t="shared" si="1"/>
        <v>60000</v>
      </c>
      <c r="G16" s="2">
        <f t="shared" si="2"/>
        <v>60000</v>
      </c>
      <c r="H16" s="2">
        <f t="shared" si="3"/>
        <v>120000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s="24" customFormat="1" x14ac:dyDescent="0.25">
      <c r="A17" s="23"/>
      <c r="B17" s="2" t="s">
        <v>34</v>
      </c>
      <c r="C17" s="34" t="s">
        <v>28</v>
      </c>
      <c r="D17" s="2">
        <v>1</v>
      </c>
      <c r="E17" s="35">
        <v>30000</v>
      </c>
      <c r="F17" s="2">
        <v>15000</v>
      </c>
      <c r="G17" s="2">
        <v>15000</v>
      </c>
      <c r="H17" s="2">
        <f t="shared" si="3"/>
        <v>30000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24" customFormat="1" x14ac:dyDescent="0.25">
      <c r="A18" s="23"/>
      <c r="B18" s="17" t="s">
        <v>12</v>
      </c>
      <c r="C18" s="3"/>
      <c r="D18" s="2"/>
      <c r="E18" s="2"/>
      <c r="F18" s="37">
        <f>SUM(F14:F17)</f>
        <v>1575000</v>
      </c>
      <c r="G18" s="37">
        <f>SUM(G14:G17)</f>
        <v>1575000</v>
      </c>
      <c r="H18" s="37">
        <f>SUM(H14:H17)</f>
        <v>3150000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25" customFormat="1" x14ac:dyDescent="0.25">
      <c r="A19" s="26" t="s">
        <v>17</v>
      </c>
      <c r="B19" s="28" t="s">
        <v>18</v>
      </c>
      <c r="C19" s="26"/>
      <c r="D19" s="26"/>
      <c r="E19" s="26"/>
      <c r="F19" s="26"/>
      <c r="G19" s="26"/>
      <c r="H19" s="40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s="24" customFormat="1" x14ac:dyDescent="0.25">
      <c r="A20" s="23"/>
      <c r="B20" s="17"/>
      <c r="C20" s="3"/>
      <c r="D20" s="2"/>
      <c r="E20" s="2"/>
      <c r="F20" s="2"/>
      <c r="G20" s="2"/>
      <c r="H20" s="2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24" customFormat="1" ht="15.75" thickBot="1" x14ac:dyDescent="0.3">
      <c r="A21" s="27"/>
      <c r="B21" s="22" t="s">
        <v>12</v>
      </c>
      <c r="C21" s="20"/>
      <c r="D21" s="21"/>
      <c r="E21" s="21"/>
      <c r="F21" s="21"/>
      <c r="G21" s="21"/>
      <c r="H21" s="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.75" thickBot="1" x14ac:dyDescent="0.3">
      <c r="A22" s="5"/>
      <c r="B22" s="16" t="s">
        <v>5</v>
      </c>
      <c r="C22" s="6"/>
      <c r="D22" s="7"/>
      <c r="E22" s="8"/>
      <c r="F22" s="42">
        <f>SUM(F18+F12+F9)</f>
        <v>1825000</v>
      </c>
      <c r="G22" s="42">
        <f>SUM(G18+G12+G9+G6)</f>
        <v>1825000</v>
      </c>
      <c r="H22" s="42">
        <f>SUM(H18+H12+H9+H6)</f>
        <v>3650000</v>
      </c>
    </row>
    <row r="23" spans="1:37" ht="18.75" thickBot="1" x14ac:dyDescent="0.3">
      <c r="A23" s="1"/>
    </row>
    <row r="24" spans="1:37" ht="30" x14ac:dyDescent="0.25">
      <c r="A24" s="1"/>
      <c r="B24" s="45" t="s">
        <v>22</v>
      </c>
      <c r="C24" s="46"/>
      <c r="D24" s="47"/>
      <c r="F24" s="31" t="s">
        <v>21</v>
      </c>
      <c r="H24" s="39" t="s">
        <v>32</v>
      </c>
    </row>
    <row r="25" spans="1:37" ht="45" customHeight="1" thickBot="1" x14ac:dyDescent="0.3">
      <c r="A25" s="1"/>
      <c r="B25" s="48"/>
      <c r="C25" s="49"/>
      <c r="D25" s="50"/>
      <c r="F25" s="32" t="s">
        <v>20</v>
      </c>
      <c r="H25" s="38">
        <v>45575</v>
      </c>
    </row>
    <row r="26" spans="1:37" ht="18" x14ac:dyDescent="0.25">
      <c r="A26" s="1"/>
    </row>
    <row r="28" spans="1:37" ht="68.25" customHeight="1" x14ac:dyDescent="0.25"/>
  </sheetData>
  <mergeCells count="2">
    <mergeCell ref="A2:H2"/>
    <mergeCell ref="B24:D25"/>
  </mergeCells>
  <phoneticPr fontId="14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Բյուջե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2025-06-13T07:09:57Z</dcterms:modified>
</cp:coreProperties>
</file>