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filterPrivacy="1" defaultThemeVersion="124226"/>
  <xr:revisionPtr revIDLastSave="0" documentId="13_ncr:1_{1D98D2DE-A0EE-4881-9ACA-1F6457805924}" xr6:coauthVersionLast="46" xr6:coauthVersionMax="46" xr10:uidLastSave="{00000000-0000-0000-0000-000000000000}"/>
  <bookViews>
    <workbookView xWindow="-120" yWindow="-120" windowWidth="29040" windowHeight="15720" activeTab="2" xr2:uid="{00000000-000D-0000-FFFF-FFFF00000000}"/>
  </bookViews>
  <sheets>
    <sheet name="I er." sheetId="27" r:id="rId1"/>
    <sheet name="I կիսամյակ" sheetId="32" r:id="rId2"/>
    <sheet name="III եռամսյակ" sheetId="33" r:id="rId3"/>
    <sheet name="տարի" sheetId="30" state="hidden" r:id="rId4"/>
  </sheets>
  <calcPr calcId="191029"/>
</workbook>
</file>

<file path=xl/calcChain.xml><?xml version="1.0" encoding="utf-8"?>
<calcChain xmlns="http://schemas.openxmlformats.org/spreadsheetml/2006/main">
  <c r="C25" i="33" l="1"/>
  <c r="C46" i="33" l="1"/>
  <c r="B46" i="33"/>
  <c r="D45" i="33"/>
  <c r="D44" i="33"/>
  <c r="D43" i="33"/>
  <c r="D42" i="33"/>
  <c r="D41" i="33"/>
  <c r="D40" i="33"/>
  <c r="D39" i="33"/>
  <c r="D38" i="33"/>
  <c r="D37" i="33"/>
  <c r="D36" i="33"/>
  <c r="D35" i="33"/>
  <c r="D34" i="33"/>
  <c r="D33" i="33"/>
  <c r="D27" i="33"/>
  <c r="D24" i="33"/>
  <c r="D23" i="33"/>
  <c r="D22" i="33"/>
  <c r="D21" i="33"/>
  <c r="D20" i="33"/>
  <c r="C19" i="33"/>
  <c r="B19" i="33"/>
  <c r="B25" i="33" s="1"/>
  <c r="D18" i="33"/>
  <c r="D17" i="33"/>
  <c r="D16" i="33"/>
  <c r="D15" i="33"/>
  <c r="D14" i="33"/>
  <c r="D13" i="33"/>
  <c r="D12" i="33"/>
  <c r="D11" i="33"/>
  <c r="D10" i="33"/>
  <c r="D22" i="32"/>
  <c r="D23" i="32"/>
  <c r="D24" i="32"/>
  <c r="B25" i="32"/>
  <c r="C46" i="32"/>
  <c r="D46" i="32" s="1"/>
  <c r="B46" i="32"/>
  <c r="D45" i="32"/>
  <c r="D44" i="32"/>
  <c r="D43" i="32"/>
  <c r="D42" i="32"/>
  <c r="D41" i="32"/>
  <c r="D40" i="32"/>
  <c r="D39" i="32"/>
  <c r="D38" i="32"/>
  <c r="D37" i="32"/>
  <c r="D36" i="32"/>
  <c r="D35" i="32"/>
  <c r="D34" i="32"/>
  <c r="D33" i="32"/>
  <c r="D27" i="32"/>
  <c r="C25" i="32"/>
  <c r="D21" i="32"/>
  <c r="D20" i="32"/>
  <c r="C19" i="32"/>
  <c r="B19" i="32"/>
  <c r="D19" i="32" s="1"/>
  <c r="D18" i="32"/>
  <c r="D17" i="32"/>
  <c r="D16" i="32"/>
  <c r="D15" i="32"/>
  <c r="D14" i="32"/>
  <c r="D13" i="32"/>
  <c r="D12" i="32"/>
  <c r="D11" i="32"/>
  <c r="D10" i="32"/>
  <c r="C25" i="27"/>
  <c r="D27" i="27"/>
  <c r="B46" i="27"/>
  <c r="D46" i="33" l="1"/>
  <c r="D25" i="33"/>
  <c r="D19" i="33"/>
  <c r="D25" i="32"/>
  <c r="C49" i="30"/>
  <c r="D49" i="30" s="1"/>
  <c r="B49" i="30"/>
  <c r="D48" i="30"/>
  <c r="D47" i="30"/>
  <c r="D46" i="30"/>
  <c r="D45" i="30"/>
  <c r="D44" i="30"/>
  <c r="D43" i="30"/>
  <c r="D42" i="30"/>
  <c r="D41" i="30"/>
  <c r="D40" i="30"/>
  <c r="D39" i="30"/>
  <c r="D38" i="30"/>
  <c r="D37" i="30"/>
  <c r="D36" i="30"/>
  <c r="D35" i="30"/>
  <c r="C24" i="30"/>
  <c r="D24" i="30" s="1"/>
  <c r="D23" i="30"/>
  <c r="D22" i="30"/>
  <c r="D21" i="30"/>
  <c r="C19" i="30"/>
  <c r="C26" i="30" s="1"/>
  <c r="B19" i="30"/>
  <c r="B26" i="30" s="1"/>
  <c r="D18" i="30"/>
  <c r="D17" i="30"/>
  <c r="D16" i="30"/>
  <c r="D15" i="30"/>
  <c r="D14" i="30"/>
  <c r="D13" i="30"/>
  <c r="D12" i="30"/>
  <c r="D11" i="30"/>
  <c r="C10" i="30"/>
  <c r="D10" i="30" s="1"/>
  <c r="D26" i="30" l="1"/>
  <c r="D19" i="30"/>
  <c r="B23" i="27" l="1"/>
  <c r="B21" i="27"/>
  <c r="D10" i="27"/>
  <c r="B19" i="27"/>
  <c r="C19" i="27" l="1"/>
  <c r="D45" i="27"/>
  <c r="D41" i="27"/>
  <c r="D40" i="27"/>
  <c r="D35" i="27"/>
  <c r="D33" i="27"/>
  <c r="D42" i="27"/>
  <c r="D34" i="27"/>
  <c r="D38" i="27"/>
  <c r="D39" i="27"/>
  <c r="D43" i="27"/>
  <c r="D44" i="27"/>
  <c r="D23" i="27"/>
  <c r="D21" i="27"/>
  <c r="D20" i="27"/>
  <c r="B25" i="27"/>
  <c r="D18" i="27"/>
  <c r="D17" i="27"/>
  <c r="D16" i="27"/>
  <c r="D15" i="27"/>
  <c r="D14" i="27"/>
  <c r="D13" i="27"/>
  <c r="D12" i="27"/>
  <c r="D11" i="27"/>
  <c r="D25" i="27" l="1"/>
  <c r="C46" i="27"/>
  <c r="D46" i="27" s="1"/>
  <c r="D36" i="27"/>
  <c r="D19" i="27"/>
</calcChain>
</file>

<file path=xl/sharedStrings.xml><?xml version="1.0" encoding="utf-8"?>
<sst xmlns="http://schemas.openxmlformats.org/spreadsheetml/2006/main" count="189" uniqueCount="53">
  <si>
    <t>Եկամտային մաս.</t>
  </si>
  <si>
    <t>հազար դրամ</t>
  </si>
  <si>
    <t>Եկամտատեսակ</t>
  </si>
  <si>
    <t>Կատարման տոկոս</t>
  </si>
  <si>
    <t>Գույքահարկ</t>
  </si>
  <si>
    <t>Տեղական տուրքեր</t>
  </si>
  <si>
    <t>Պետական բյուջեից ֆինանսական համահարթեցման սկզբունքով տրամադրվող դոտացիաներ</t>
  </si>
  <si>
    <t>Ծախսային մաս</t>
  </si>
  <si>
    <t>Դրամով վճարվող աշխատավարձեր և հավելավճարներ</t>
  </si>
  <si>
    <t xml:space="preserve"> Էներգետիկ  ծառայություններ</t>
  </si>
  <si>
    <t>Կապի ծառայություններ</t>
  </si>
  <si>
    <t>Դրամաշնորհներ</t>
  </si>
  <si>
    <t>Սոցիալական նպաստներ և կենսաթոշակներ</t>
  </si>
  <si>
    <t>Այլ ծախսեր</t>
  </si>
  <si>
    <t>Շենքների և շինությունների կապիտալ վերանորոգում, շինարարություն</t>
  </si>
  <si>
    <t>Մեքենաներ և սարքավորումներ, այլ հիմնական միջոցներ</t>
  </si>
  <si>
    <t>Պետական բյուջեից համայնքի վարչական բյուջեին տրամադրվող այլ դոտացիաներ</t>
  </si>
  <si>
    <t>Ընդամենը</t>
  </si>
  <si>
    <t>Ապահովագրական ծախսեր</t>
  </si>
  <si>
    <t>Հողի վարձավճար համայնքների վարչական տարածքներում գտնվող հողի համար</t>
  </si>
  <si>
    <t>Գույքի վարձակալությունից եկամուտներ</t>
  </si>
  <si>
    <t>Արտադպրոցական դաստիարակություն</t>
  </si>
  <si>
    <t>Այլ հիմնական միջոցների իրացումից մուտքեր</t>
  </si>
  <si>
    <t>Աղբահանության, խմելու ջրի և ոռոգման ջրի վճարներ</t>
  </si>
  <si>
    <t>Մանկապարտեզի ծնողական վճարներ</t>
  </si>
  <si>
    <r>
      <rPr>
        <b/>
        <sz val="12"/>
        <color theme="1"/>
        <rFont val="GHEA Grapalat"/>
        <family val="3"/>
      </rPr>
      <t>Այլ եկամուտներ</t>
    </r>
    <r>
      <rPr>
        <sz val="12"/>
        <color theme="1"/>
        <rFont val="GHEA Grapalat"/>
        <family val="3"/>
      </rPr>
      <t>/օրենքով և իրավական այլ ակտերով սահմանված` համայնքի բյուջե մուտքագրման ենթակա այլ եկամուտներ/</t>
    </r>
  </si>
  <si>
    <t>Պետական բյուջեից տրամադրվող նպատակային հատկացումներ/սուբվենցիաներ/</t>
  </si>
  <si>
    <t>Նախագծահետազոտական ծախսեր</t>
  </si>
  <si>
    <t>Պայմանագրային ծառայությունների և ապրանքների ձեռք բերում</t>
  </si>
  <si>
    <t>Անշարժ գույքի հարկ համայնքների վարչական տարածքներում գտնվող հողի համար</t>
  </si>
  <si>
    <t>Նախատեսված</t>
  </si>
  <si>
    <t xml:space="preserve">Կատարողական </t>
  </si>
  <si>
    <t>ՉԱՐՏԱԴՐՎԱԾ ԱԿՏԻՎՆԵՐԻ ԻՐԱՑՈՒՄԻՑ  /Հողի օտարումից/ՄՈՒՏՔԵՐ</t>
  </si>
  <si>
    <t>Գործուղումների և շրջագայությունների ծախսեր</t>
  </si>
  <si>
    <t xml:space="preserve">Նախատեսված  </t>
  </si>
  <si>
    <t>Նվիր., ժառանգ. Իրավ. ֆիզ. անձ. և կազմակերպ.-ից</t>
  </si>
  <si>
    <t>ԱՇԽԱՏԱԿԱԶՄԻ  ՔԱՐՏՈՒՂԱՐ՝                                        ԳԵՎՈՐԳ  ՍԻՄՈՆՅԱՆ</t>
  </si>
  <si>
    <t>Ընդամենը սեփական եկամուտներ</t>
  </si>
  <si>
    <t>Ընդամենը եկամուտներ</t>
  </si>
  <si>
    <t>Կապիտալ ներքին պաշտոնական դրամաշնորհներ՝ ստացված կառավարման այլ մակարդակներից /սուբվենցիաներ/</t>
  </si>
  <si>
    <t xml:space="preserve">Հավելված Արենի համայնքի ավագանու 01.03.2024թ-ի թիվ 033-Ա որոշման </t>
  </si>
  <si>
    <t>Սուբսիդիաներ</t>
  </si>
  <si>
    <r>
      <rPr>
        <b/>
        <sz val="12"/>
        <color theme="1"/>
        <rFont val="Arial AM"/>
        <family val="2"/>
      </rPr>
      <t>Այլ եկամուտներ</t>
    </r>
    <r>
      <rPr>
        <sz val="12"/>
        <color theme="1"/>
        <rFont val="Arial AM"/>
        <family val="2"/>
      </rPr>
      <t>/օրենքով և իրավական այլ ակտերով սահմանված` համայնքի բյուջե մուտքագրման ենթակա այլ եկամուտներ/</t>
    </r>
  </si>
  <si>
    <t>Պարգևատրումներ</t>
  </si>
  <si>
    <t>11.10.2024թ.-ի թիվ 147-Ա որոշման</t>
  </si>
  <si>
    <t xml:space="preserve">2024թ </t>
  </si>
  <si>
    <t>2025թ առաջին եռամսյակ</t>
  </si>
  <si>
    <t>-</t>
  </si>
  <si>
    <t>04.04.2025թ.-ի թիվ 042-Ա որոշման</t>
  </si>
  <si>
    <t>2025թ առաջին կիսամյակ</t>
  </si>
  <si>
    <t>16.07.2025թ.-ի թիվ 098-Ա որոշման</t>
  </si>
  <si>
    <t>2025թ 9 ամիս</t>
  </si>
  <si>
    <t>08.10.2025թ.-ի թիվ 133-Ա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</si>
</sst>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b/>
      <sz val="12"/>
      <color theme="1"/>
      <name val="GHEA Grapalat"/>
      <family val="3"/>
    </font>
    <font>
      <sz val="12"/>
      <color rgb="FFFF0000"/>
      <name val="GHEA Grapalat"/>
      <family val="3"/>
    </font>
    <font>
      <sz val="12"/>
      <name val="GHEA Grapalat"/>
      <family val="3"/>
    </font>
    <font>
      <sz val="11"/>
      <color theme="1"/>
      <name val="GHEA Grapalat"/>
      <family val="3"/>
    </font>
    <font>
      <b/>
      <sz val="12"/>
      <name val="GHEA Grapalat"/>
      <family val="3"/>
    </font>
    <font>
      <sz val="12"/>
      <color theme="1"/>
      <name val="Arial AM"/>
      <family val="2"/>
    </font>
    <font>
      <sz val="12"/>
      <name val="Arial AM"/>
      <family val="2"/>
    </font>
    <font>
      <sz val="12"/>
      <color rgb="FFFF0000"/>
      <name val="Arial AM"/>
      <family val="2"/>
    </font>
    <font>
      <b/>
      <sz val="12"/>
      <color theme="1"/>
      <name val="Arial AM"/>
      <family val="2"/>
    </font>
    <font>
      <sz val="11"/>
      <color theme="1"/>
      <name val="Arial AM"/>
      <family val="2"/>
    </font>
    <font>
      <b/>
      <sz val="12"/>
      <name val="Arial AM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3" fillId="0" borderId="0" xfId="0" applyFont="1"/>
    <xf numFmtId="0" fontId="1" fillId="0" borderId="3" xfId="0" applyFont="1" applyBorder="1" applyAlignment="1">
      <alignment vertical="center" wrapText="1"/>
    </xf>
    <xf numFmtId="0" fontId="4" fillId="0" borderId="0" xfId="0" applyFont="1"/>
    <xf numFmtId="164" fontId="4" fillId="0" borderId="3" xfId="0" applyNumberFormat="1" applyFont="1" applyBorder="1"/>
    <xf numFmtId="0" fontId="4" fillId="0" borderId="3" xfId="0" applyFont="1" applyBorder="1" applyAlignment="1">
      <alignment vertical="center" wrapText="1"/>
    </xf>
    <xf numFmtId="164" fontId="4" fillId="2" borderId="3" xfId="0" applyNumberFormat="1" applyFont="1" applyFill="1" applyBorder="1"/>
    <xf numFmtId="0" fontId="4" fillId="2" borderId="3" xfId="0" applyFont="1" applyFill="1" applyBorder="1" applyAlignment="1">
      <alignment vertical="center" wrapText="1"/>
    </xf>
    <xf numFmtId="0" fontId="4" fillId="2" borderId="0" xfId="0" applyFont="1" applyFill="1"/>
    <xf numFmtId="164" fontId="4" fillId="0" borderId="3" xfId="0" applyNumberFormat="1" applyFont="1" applyBorder="1" applyAlignment="1">
      <alignment horizontal="center" vertical="center"/>
    </xf>
    <xf numFmtId="164" fontId="6" fillId="2" borderId="3" xfId="0" applyNumberFormat="1" applyFont="1" applyFill="1" applyBorder="1"/>
    <xf numFmtId="0" fontId="6" fillId="2" borderId="3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164" fontId="6" fillId="2" borderId="0" xfId="0" applyNumberFormat="1" applyFont="1" applyFill="1"/>
    <xf numFmtId="164" fontId="2" fillId="0" borderId="1" xfId="0" applyNumberFormat="1" applyFont="1" applyBorder="1"/>
    <xf numFmtId="164" fontId="2" fillId="0" borderId="2" xfId="0" applyNumberFormat="1" applyFont="1" applyBorder="1"/>
    <xf numFmtId="0" fontId="4" fillId="0" borderId="0" xfId="0" applyFont="1" applyAlignment="1">
      <alignment vertical="center" wrapText="1"/>
    </xf>
    <xf numFmtId="164" fontId="4" fillId="0" borderId="0" xfId="0" applyNumberFormat="1" applyFont="1"/>
    <xf numFmtId="0" fontId="6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vertical="center" wrapText="1"/>
    </xf>
    <xf numFmtId="164" fontId="2" fillId="0" borderId="3" xfId="0" applyNumberFormat="1" applyFont="1" applyBorder="1"/>
    <xf numFmtId="0" fontId="1" fillId="0" borderId="0" xfId="0" applyFont="1" applyAlignment="1">
      <alignment horizontal="center"/>
    </xf>
    <xf numFmtId="0" fontId="4" fillId="2" borderId="0" xfId="0" applyFont="1" applyFill="1" applyAlignment="1">
      <alignment vertical="center" wrapText="1"/>
    </xf>
    <xf numFmtId="164" fontId="4" fillId="2" borderId="0" xfId="0" applyNumberFormat="1" applyFont="1" applyFill="1"/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0" xfId="0" applyFont="1"/>
    <xf numFmtId="0" fontId="9" fillId="0" borderId="0" xfId="0" applyFont="1"/>
    <xf numFmtId="0" fontId="7" fillId="0" borderId="0" xfId="0" applyFont="1" applyAlignment="1">
      <alignment horizontal="center"/>
    </xf>
    <xf numFmtId="0" fontId="10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3" xfId="0" applyFont="1" applyBorder="1" applyAlignment="1">
      <alignment vertical="center" wrapText="1"/>
    </xf>
    <xf numFmtId="164" fontId="8" fillId="0" borderId="3" xfId="0" applyNumberFormat="1" applyFont="1" applyBorder="1"/>
    <xf numFmtId="0" fontId="8" fillId="0" borderId="0" xfId="0" applyFont="1"/>
    <xf numFmtId="0" fontId="7" fillId="0" borderId="3" xfId="0" applyFont="1" applyBorder="1" applyAlignment="1">
      <alignment vertical="center" wrapText="1"/>
    </xf>
    <xf numFmtId="164" fontId="8" fillId="2" borderId="3" xfId="0" applyNumberFormat="1" applyFont="1" applyFill="1" applyBorder="1"/>
    <xf numFmtId="164" fontId="10" fillId="0" borderId="1" xfId="0" applyNumberFormat="1" applyFont="1" applyBorder="1"/>
    <xf numFmtId="164" fontId="10" fillId="0" borderId="2" xfId="0" applyNumberFormat="1" applyFont="1" applyBorder="1"/>
    <xf numFmtId="164" fontId="12" fillId="0" borderId="3" xfId="0" applyNumberFormat="1" applyFont="1" applyBorder="1"/>
    <xf numFmtId="0" fontId="8" fillId="2" borderId="3" xfId="0" applyFont="1" applyFill="1" applyBorder="1" applyAlignment="1">
      <alignment vertical="center" wrapText="1"/>
    </xf>
    <xf numFmtId="0" fontId="8" fillId="2" borderId="0" xfId="0" applyFont="1" applyFill="1"/>
    <xf numFmtId="164" fontId="7" fillId="2" borderId="3" xfId="0" applyNumberFormat="1" applyFont="1" applyFill="1" applyBorder="1"/>
    <xf numFmtId="0" fontId="12" fillId="2" borderId="3" xfId="0" applyFont="1" applyFill="1" applyBorder="1" applyAlignment="1">
      <alignment vertical="center" wrapText="1"/>
    </xf>
    <xf numFmtId="164" fontId="12" fillId="2" borderId="3" xfId="0" applyNumberFormat="1" applyFont="1" applyFill="1" applyBorder="1"/>
    <xf numFmtId="0" fontId="8" fillId="2" borderId="0" xfId="0" applyFont="1" applyFill="1" applyAlignment="1">
      <alignment vertical="center" wrapText="1"/>
    </xf>
    <xf numFmtId="164" fontId="8" fillId="2" borderId="0" xfId="0" applyNumberFormat="1" applyFont="1" applyFill="1"/>
    <xf numFmtId="164" fontId="12" fillId="2" borderId="0" xfId="0" applyNumberFormat="1" applyFont="1" applyFill="1"/>
    <xf numFmtId="0" fontId="12" fillId="2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164" fontId="8" fillId="0" borderId="0" xfId="0" applyNumberFormat="1" applyFont="1"/>
    <xf numFmtId="0" fontId="12" fillId="0" borderId="3" xfId="0" applyFont="1" applyBorder="1" applyAlignment="1">
      <alignment vertical="center" wrapText="1"/>
    </xf>
    <xf numFmtId="164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/>
    </xf>
    <xf numFmtId="0" fontId="7" fillId="2" borderId="3" xfId="0" applyFont="1" applyFill="1" applyBorder="1" applyAlignment="1">
      <alignment vertical="center" wrapText="1"/>
    </xf>
    <xf numFmtId="164" fontId="7" fillId="0" borderId="3" xfId="0" applyNumberFormat="1" applyFont="1" applyBorder="1"/>
    <xf numFmtId="164" fontId="1" fillId="2" borderId="3" xfId="0" applyNumberFormat="1" applyFont="1" applyFill="1" applyBorder="1"/>
    <xf numFmtId="164" fontId="1" fillId="0" borderId="3" xfId="0" applyNumberFormat="1" applyFont="1" applyBorder="1"/>
    <xf numFmtId="0" fontId="1" fillId="2" borderId="3" xfId="0" applyFont="1" applyFill="1" applyBorder="1" applyAlignment="1">
      <alignment vertical="center" wrapText="1"/>
    </xf>
    <xf numFmtId="0" fontId="1" fillId="2" borderId="0" xfId="0" applyFont="1" applyFill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49"/>
  <sheetViews>
    <sheetView workbookViewId="0">
      <selection activeCell="B16" sqref="B16"/>
    </sheetView>
  </sheetViews>
  <sheetFormatPr defaultRowHeight="17.25" x14ac:dyDescent="0.3"/>
  <cols>
    <col min="1" max="1" width="49.85546875" style="1" customWidth="1"/>
    <col min="2" max="2" width="17.85546875" style="1" customWidth="1"/>
    <col min="3" max="3" width="19.28515625" style="1" customWidth="1"/>
    <col min="4" max="4" width="15.42578125" style="1" customWidth="1"/>
    <col min="5" max="5" width="9.140625" style="1"/>
    <col min="6" max="6" width="13.28515625" style="1" customWidth="1"/>
    <col min="7" max="16384" width="9.140625" style="1"/>
  </cols>
  <sheetData>
    <row r="2" spans="1:6" x14ac:dyDescent="0.3">
      <c r="B2" s="69" t="s">
        <v>40</v>
      </c>
      <c r="C2" s="69"/>
      <c r="D2" s="69"/>
    </row>
    <row r="3" spans="1:6" x14ac:dyDescent="0.3">
      <c r="A3" s="3"/>
      <c r="B3" s="70" t="s">
        <v>48</v>
      </c>
      <c r="C3" s="70"/>
      <c r="D3" s="70"/>
    </row>
    <row r="4" spans="1:6" x14ac:dyDescent="0.3">
      <c r="A4" s="3"/>
      <c r="B4" s="26"/>
      <c r="C4" s="26"/>
      <c r="D4" s="26"/>
    </row>
    <row r="5" spans="1:6" x14ac:dyDescent="0.3">
      <c r="A5" s="70" t="s">
        <v>46</v>
      </c>
      <c r="B5" s="70"/>
      <c r="C5" s="70"/>
      <c r="D5" s="70"/>
    </row>
    <row r="6" spans="1:6" x14ac:dyDescent="0.3">
      <c r="A6" s="71"/>
      <c r="B6" s="71"/>
      <c r="C6" s="71"/>
      <c r="D6" s="71"/>
    </row>
    <row r="8" spans="1:6" x14ac:dyDescent="0.3">
      <c r="A8" s="1" t="s">
        <v>0</v>
      </c>
      <c r="C8" s="1" t="s">
        <v>1</v>
      </c>
    </row>
    <row r="9" spans="1:6" s="2" customFormat="1" ht="34.5" x14ac:dyDescent="0.25">
      <c r="A9" s="24" t="s">
        <v>2</v>
      </c>
      <c r="B9" s="29" t="s">
        <v>30</v>
      </c>
      <c r="C9" s="30" t="s">
        <v>31</v>
      </c>
      <c r="D9" s="30" t="s">
        <v>3</v>
      </c>
    </row>
    <row r="10" spans="1:6" s="5" customFormat="1" ht="51.75" x14ac:dyDescent="0.3">
      <c r="A10" s="7" t="s">
        <v>29</v>
      </c>
      <c r="B10" s="6">
        <v>1698</v>
      </c>
      <c r="C10" s="6">
        <v>3527.817</v>
      </c>
      <c r="D10" s="6">
        <f>C10/B10*100</f>
        <v>207.763074204947</v>
      </c>
    </row>
    <row r="11" spans="1:6" s="5" customFormat="1" ht="34.5" x14ac:dyDescent="0.3">
      <c r="A11" s="7" t="s">
        <v>19</v>
      </c>
      <c r="B11" s="8">
        <v>7727.5</v>
      </c>
      <c r="C11" s="6">
        <v>1682.4970000000001</v>
      </c>
      <c r="D11" s="6">
        <f t="shared" ref="D11:D18" si="0">C11/B11*100</f>
        <v>21.772850210287935</v>
      </c>
    </row>
    <row r="12" spans="1:6" s="5" customFormat="1" x14ac:dyDescent="0.3">
      <c r="A12" s="7" t="s">
        <v>4</v>
      </c>
      <c r="B12" s="6">
        <v>12000</v>
      </c>
      <c r="C12" s="6">
        <v>15338.39</v>
      </c>
      <c r="D12" s="6">
        <f t="shared" si="0"/>
        <v>127.81991666666666</v>
      </c>
    </row>
    <row r="13" spans="1:6" s="5" customFormat="1" x14ac:dyDescent="0.3">
      <c r="A13" s="7" t="s">
        <v>5</v>
      </c>
      <c r="B13" s="6">
        <v>5000</v>
      </c>
      <c r="C13" s="6">
        <v>6690.1989999999996</v>
      </c>
      <c r="D13" s="6">
        <f t="shared" si="0"/>
        <v>133.80398</v>
      </c>
    </row>
    <row r="14" spans="1:6" s="5" customFormat="1" x14ac:dyDescent="0.3">
      <c r="A14" s="7" t="s">
        <v>20</v>
      </c>
      <c r="B14" s="6">
        <v>297</v>
      </c>
      <c r="C14" s="6">
        <v>314</v>
      </c>
      <c r="D14" s="6">
        <f t="shared" si="0"/>
        <v>105.72390572390573</v>
      </c>
    </row>
    <row r="15" spans="1:6" ht="34.5" x14ac:dyDescent="0.3">
      <c r="A15" s="4" t="s">
        <v>23</v>
      </c>
      <c r="B15" s="6">
        <v>3645</v>
      </c>
      <c r="C15" s="6">
        <v>3079.902</v>
      </c>
      <c r="D15" s="6">
        <f t="shared" si="0"/>
        <v>84.496625514403291</v>
      </c>
      <c r="F15" s="5"/>
    </row>
    <row r="16" spans="1:6" x14ac:dyDescent="0.3">
      <c r="A16" s="4" t="s">
        <v>24</v>
      </c>
      <c r="B16" s="8">
        <v>5402</v>
      </c>
      <c r="C16" s="6">
        <v>4653.3999999999996</v>
      </c>
      <c r="D16" s="6">
        <f t="shared" si="0"/>
        <v>86.142169566827093</v>
      </c>
      <c r="F16" s="5"/>
    </row>
    <row r="17" spans="1:6" x14ac:dyDescent="0.3">
      <c r="A17" s="4" t="s">
        <v>21</v>
      </c>
      <c r="B17" s="8">
        <v>1000</v>
      </c>
      <c r="C17" s="6">
        <v>1000</v>
      </c>
      <c r="D17" s="6">
        <f t="shared" si="0"/>
        <v>100</v>
      </c>
      <c r="F17" s="5"/>
    </row>
    <row r="18" spans="1:6" ht="51.75" x14ac:dyDescent="0.3">
      <c r="A18" s="4" t="s">
        <v>25</v>
      </c>
      <c r="B18" s="6">
        <v>1200</v>
      </c>
      <c r="C18" s="6">
        <v>1463.97</v>
      </c>
      <c r="D18" s="6">
        <f t="shared" si="0"/>
        <v>121.9975</v>
      </c>
      <c r="F18" s="5"/>
    </row>
    <row r="19" spans="1:6" x14ac:dyDescent="0.3">
      <c r="A19" s="24" t="s">
        <v>37</v>
      </c>
      <c r="B19" s="16">
        <f>SUM(B10:B18)</f>
        <v>37969.5</v>
      </c>
      <c r="C19" s="17">
        <f>SUM(C10:C18)</f>
        <v>37750.175000000003</v>
      </c>
      <c r="D19" s="25">
        <f>C19/B19*100</f>
        <v>99.422365319532787</v>
      </c>
    </row>
    <row r="20" spans="1:6" s="10" customFormat="1" ht="34.5" hidden="1" x14ac:dyDescent="0.3">
      <c r="A20" s="9" t="s">
        <v>35</v>
      </c>
      <c r="B20" s="8"/>
      <c r="C20" s="8"/>
      <c r="D20" s="6" t="e">
        <f>C20/B20*100</f>
        <v>#DIV/0!</v>
      </c>
    </row>
    <row r="21" spans="1:6" ht="51.75" x14ac:dyDescent="0.3">
      <c r="A21" s="4" t="s">
        <v>6</v>
      </c>
      <c r="B21" s="8">
        <f>C21</f>
        <v>119711.3</v>
      </c>
      <c r="C21" s="6">
        <v>119711.3</v>
      </c>
      <c r="D21" s="6">
        <f t="shared" ref="D21:D23" si="1">C21/B21*100</f>
        <v>100</v>
      </c>
    </row>
    <row r="22" spans="1:6" ht="34.5" hidden="1" x14ac:dyDescent="0.3">
      <c r="A22" s="4" t="s">
        <v>16</v>
      </c>
      <c r="B22" s="8"/>
      <c r="C22" s="6"/>
      <c r="D22" s="6">
        <v>100</v>
      </c>
    </row>
    <row r="23" spans="1:6" ht="51.75" x14ac:dyDescent="0.3">
      <c r="A23" s="4" t="s">
        <v>26</v>
      </c>
      <c r="B23" s="8">
        <f>C23</f>
        <v>133.9</v>
      </c>
      <c r="C23" s="6">
        <v>133.9</v>
      </c>
      <c r="D23" s="6">
        <f t="shared" si="1"/>
        <v>100</v>
      </c>
    </row>
    <row r="24" spans="1:6" s="5" customFormat="1" ht="51.75" x14ac:dyDescent="0.3">
      <c r="A24" s="7" t="s">
        <v>39</v>
      </c>
      <c r="B24" s="8"/>
      <c r="C24" s="6" t="s">
        <v>47</v>
      </c>
      <c r="D24" s="6" t="s">
        <v>47</v>
      </c>
    </row>
    <row r="25" spans="1:6" s="10" customFormat="1" x14ac:dyDescent="0.3">
      <c r="A25" s="13" t="s">
        <v>38</v>
      </c>
      <c r="B25" s="12">
        <f>SUM(B19:B24)</f>
        <v>157814.69999999998</v>
      </c>
      <c r="C25" s="12">
        <f>SUM(C19:C24)</f>
        <v>157595.375</v>
      </c>
      <c r="D25" s="12">
        <f>C25/B25*100</f>
        <v>99.861023719590136</v>
      </c>
    </row>
    <row r="26" spans="1:6" s="10" customFormat="1" ht="34.5" x14ac:dyDescent="0.3">
      <c r="A26" s="9" t="s">
        <v>22</v>
      </c>
      <c r="B26" s="8"/>
      <c r="C26" s="8">
        <v>353.78800000000001</v>
      </c>
      <c r="D26" s="12"/>
    </row>
    <row r="27" spans="1:6" s="10" customFormat="1" ht="34.5" x14ac:dyDescent="0.3">
      <c r="A27" s="9" t="s">
        <v>32</v>
      </c>
      <c r="B27" s="8">
        <v>40000</v>
      </c>
      <c r="C27" s="8">
        <v>37476.968999999997</v>
      </c>
      <c r="D27" s="12">
        <f>C27/B27*100</f>
        <v>93.692422499999992</v>
      </c>
    </row>
    <row r="28" spans="1:6" s="10" customFormat="1" ht="62.25" customHeight="1" x14ac:dyDescent="0.3">
      <c r="A28" s="27"/>
      <c r="B28" s="28"/>
      <c r="C28" s="28"/>
      <c r="D28" s="15"/>
    </row>
    <row r="29" spans="1:6" s="10" customFormat="1" ht="27" hidden="1" customHeight="1" x14ac:dyDescent="0.3">
      <c r="A29" s="27"/>
      <c r="B29" s="28"/>
      <c r="C29" s="28"/>
      <c r="D29" s="15"/>
    </row>
    <row r="30" spans="1:6" s="10" customFormat="1" ht="21" hidden="1" customHeight="1" x14ac:dyDescent="0.3">
      <c r="A30" s="14"/>
      <c r="B30" s="15"/>
      <c r="C30" s="15"/>
      <c r="D30" s="15"/>
    </row>
    <row r="31" spans="1:6" ht="57.75" customHeight="1" x14ac:dyDescent="0.3">
      <c r="A31" s="18"/>
      <c r="B31" s="19"/>
      <c r="C31" s="19"/>
      <c r="D31" s="19"/>
    </row>
    <row r="32" spans="1:6" ht="34.5" x14ac:dyDescent="0.3">
      <c r="A32" s="20" t="s">
        <v>7</v>
      </c>
      <c r="B32" s="31" t="s">
        <v>34</v>
      </c>
      <c r="C32" s="31" t="s">
        <v>31</v>
      </c>
      <c r="D32" s="31" t="s">
        <v>3</v>
      </c>
    </row>
    <row r="33" spans="1:4" ht="34.5" x14ac:dyDescent="0.3">
      <c r="A33" s="7" t="s">
        <v>8</v>
      </c>
      <c r="B33" s="11">
        <v>45000</v>
      </c>
      <c r="C33" s="11">
        <v>29719.555</v>
      </c>
      <c r="D33" s="11">
        <f>C33/B33*100</f>
        <v>66.043455555555553</v>
      </c>
    </row>
    <row r="34" spans="1:4" ht="34.5" x14ac:dyDescent="0.3">
      <c r="A34" s="7" t="s">
        <v>33</v>
      </c>
      <c r="B34" s="11">
        <v>500</v>
      </c>
      <c r="C34" s="11">
        <v>195.85</v>
      </c>
      <c r="D34" s="11">
        <f t="shared" ref="D34:D45" si="2">C34/B34*100</f>
        <v>39.17</v>
      </c>
    </row>
    <row r="35" spans="1:4" x14ac:dyDescent="0.3">
      <c r="A35" s="7" t="s">
        <v>9</v>
      </c>
      <c r="B35" s="11">
        <v>20000</v>
      </c>
      <c r="C35" s="11">
        <v>18164.138999999999</v>
      </c>
      <c r="D35" s="11">
        <f t="shared" si="2"/>
        <v>90.820695000000001</v>
      </c>
    </row>
    <row r="36" spans="1:4" x14ac:dyDescent="0.3">
      <c r="A36" s="7" t="s">
        <v>10</v>
      </c>
      <c r="B36" s="11">
        <v>225</v>
      </c>
      <c r="C36" s="11">
        <v>163.56100000000001</v>
      </c>
      <c r="D36" s="11">
        <f t="shared" si="2"/>
        <v>72.693777777777782</v>
      </c>
    </row>
    <row r="37" spans="1:4" x14ac:dyDescent="0.3">
      <c r="A37" s="7" t="s">
        <v>18</v>
      </c>
      <c r="B37" s="11">
        <v>50</v>
      </c>
      <c r="C37" s="11" t="s">
        <v>47</v>
      </c>
      <c r="D37" s="11">
        <v>0</v>
      </c>
    </row>
    <row r="38" spans="1:4" s="5" customFormat="1" ht="34.5" x14ac:dyDescent="0.3">
      <c r="A38" s="7" t="s">
        <v>28</v>
      </c>
      <c r="B38" s="11">
        <v>3000</v>
      </c>
      <c r="C38" s="11">
        <v>2807.78</v>
      </c>
      <c r="D38" s="11">
        <f t="shared" si="2"/>
        <v>93.592666666666673</v>
      </c>
    </row>
    <row r="39" spans="1:4" s="5" customFormat="1" x14ac:dyDescent="0.3">
      <c r="A39" s="7" t="s">
        <v>11</v>
      </c>
      <c r="B39" s="11">
        <v>30000</v>
      </c>
      <c r="C39" s="11">
        <v>27607.904999999999</v>
      </c>
      <c r="D39" s="11">
        <f t="shared" si="2"/>
        <v>92.026350000000008</v>
      </c>
    </row>
    <row r="40" spans="1:4" s="5" customFormat="1" x14ac:dyDescent="0.3">
      <c r="A40" s="7" t="s">
        <v>41</v>
      </c>
      <c r="B40" s="11">
        <v>28000</v>
      </c>
      <c r="C40" s="11">
        <v>26368.042000000001</v>
      </c>
      <c r="D40" s="11">
        <f t="shared" si="2"/>
        <v>94.171578571428569</v>
      </c>
    </row>
    <row r="41" spans="1:4" s="5" customFormat="1" ht="34.5" x14ac:dyDescent="0.3">
      <c r="A41" s="7" t="s">
        <v>12</v>
      </c>
      <c r="B41" s="11">
        <v>1000</v>
      </c>
      <c r="C41" s="11">
        <v>480</v>
      </c>
      <c r="D41" s="11">
        <f t="shared" si="2"/>
        <v>48</v>
      </c>
    </row>
    <row r="42" spans="1:4" s="5" customFormat="1" x14ac:dyDescent="0.3">
      <c r="A42" s="7" t="s">
        <v>13</v>
      </c>
      <c r="B42" s="21">
        <v>2000</v>
      </c>
      <c r="C42" s="11">
        <v>1722.204</v>
      </c>
      <c r="D42" s="11">
        <f t="shared" si="2"/>
        <v>86.110199999999992</v>
      </c>
    </row>
    <row r="43" spans="1:4" s="5" customFormat="1" ht="34.5" x14ac:dyDescent="0.3">
      <c r="A43" s="7" t="s">
        <v>14</v>
      </c>
      <c r="B43" s="11">
        <v>22800</v>
      </c>
      <c r="C43" s="11">
        <v>22636.793000000001</v>
      </c>
      <c r="D43" s="11">
        <f t="shared" si="2"/>
        <v>99.28417982456142</v>
      </c>
    </row>
    <row r="44" spans="1:4" x14ac:dyDescent="0.3">
      <c r="A44" s="7" t="s">
        <v>27</v>
      </c>
      <c r="B44" s="22">
        <v>9500</v>
      </c>
      <c r="C44" s="11">
        <v>9230</v>
      </c>
      <c r="D44" s="11">
        <f t="shared" si="2"/>
        <v>97.15789473684211</v>
      </c>
    </row>
    <row r="45" spans="1:4" s="5" customFormat="1" ht="34.5" x14ac:dyDescent="0.3">
      <c r="A45" s="7" t="s">
        <v>15</v>
      </c>
      <c r="B45" s="11">
        <v>1600</v>
      </c>
      <c r="C45" s="11">
        <v>1502.5</v>
      </c>
      <c r="D45" s="11">
        <f t="shared" si="2"/>
        <v>93.90625</v>
      </c>
    </row>
    <row r="46" spans="1:4" x14ac:dyDescent="0.3">
      <c r="A46" s="20" t="s">
        <v>17</v>
      </c>
      <c r="B46" s="23">
        <f>SUM(B33:B45)</f>
        <v>163675</v>
      </c>
      <c r="C46" s="23">
        <f>SUM(C33:C45)</f>
        <v>140598.329</v>
      </c>
      <c r="D46" s="23">
        <f>C46/B46*100</f>
        <v>85.900918894149996</v>
      </c>
    </row>
    <row r="47" spans="1:4" x14ac:dyDescent="0.3">
      <c r="A47" s="5"/>
      <c r="B47" s="5"/>
      <c r="C47" s="5"/>
      <c r="D47" s="5"/>
    </row>
    <row r="49" spans="1:1" x14ac:dyDescent="0.3">
      <c r="A49" s="1" t="s">
        <v>36</v>
      </c>
    </row>
  </sheetData>
  <mergeCells count="4">
    <mergeCell ref="B2:D2"/>
    <mergeCell ref="A5:D5"/>
    <mergeCell ref="A6:D6"/>
    <mergeCell ref="B3:D3"/>
  </mergeCells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4C994-FDD6-41D2-8D56-DCDE6940F332}">
  <dimension ref="A2:F49"/>
  <sheetViews>
    <sheetView topLeftCell="A15" workbookViewId="0">
      <selection sqref="A1:XFD1048576"/>
    </sheetView>
  </sheetViews>
  <sheetFormatPr defaultRowHeight="17.25" x14ac:dyDescent="0.3"/>
  <cols>
    <col min="1" max="1" width="49.85546875" style="1" customWidth="1"/>
    <col min="2" max="2" width="14.7109375" style="1" customWidth="1"/>
    <col min="3" max="3" width="15.28515625" style="1" customWidth="1"/>
    <col min="4" max="4" width="12.7109375" style="1" customWidth="1"/>
    <col min="5" max="5" width="9.140625" style="1"/>
    <col min="6" max="6" width="13.28515625" style="1" customWidth="1"/>
    <col min="7" max="16384" width="9.140625" style="1"/>
  </cols>
  <sheetData>
    <row r="2" spans="1:6" x14ac:dyDescent="0.3">
      <c r="B2" s="69" t="s">
        <v>40</v>
      </c>
      <c r="C2" s="69"/>
      <c r="D2" s="69"/>
    </row>
    <row r="3" spans="1:6" x14ac:dyDescent="0.3">
      <c r="A3" s="3"/>
      <c r="B3" s="70" t="s">
        <v>50</v>
      </c>
      <c r="C3" s="70"/>
      <c r="D3" s="70"/>
    </row>
    <row r="4" spans="1:6" x14ac:dyDescent="0.3">
      <c r="A4" s="3"/>
      <c r="B4" s="26"/>
      <c r="C4" s="26"/>
      <c r="D4" s="26"/>
    </row>
    <row r="5" spans="1:6" x14ac:dyDescent="0.3">
      <c r="A5" s="70" t="s">
        <v>49</v>
      </c>
      <c r="B5" s="70"/>
      <c r="C5" s="70"/>
      <c r="D5" s="70"/>
    </row>
    <row r="6" spans="1:6" x14ac:dyDescent="0.3">
      <c r="A6" s="71"/>
      <c r="B6" s="71"/>
      <c r="C6" s="71"/>
      <c r="D6" s="71"/>
    </row>
    <row r="8" spans="1:6" x14ac:dyDescent="0.3">
      <c r="A8" s="1" t="s">
        <v>0</v>
      </c>
      <c r="C8" s="1" t="s">
        <v>1</v>
      </c>
    </row>
    <row r="9" spans="1:6" s="2" customFormat="1" ht="34.5" x14ac:dyDescent="0.25">
      <c r="A9" s="24" t="s">
        <v>2</v>
      </c>
      <c r="B9" s="29" t="s">
        <v>30</v>
      </c>
      <c r="C9" s="30" t="s">
        <v>31</v>
      </c>
      <c r="D9" s="30" t="s">
        <v>3</v>
      </c>
    </row>
    <row r="10" spans="1:6" s="5" customFormat="1" ht="51.75" x14ac:dyDescent="0.3">
      <c r="A10" s="7" t="s">
        <v>29</v>
      </c>
      <c r="B10" s="6">
        <v>12785</v>
      </c>
      <c r="C10" s="8">
        <v>14951.932000000001</v>
      </c>
      <c r="D10" s="6">
        <f>C10/B10*100</f>
        <v>116.94901838091513</v>
      </c>
    </row>
    <row r="11" spans="1:6" s="5" customFormat="1" ht="34.5" x14ac:dyDescent="0.3">
      <c r="A11" s="7" t="s">
        <v>19</v>
      </c>
      <c r="B11" s="65">
        <v>20250.096000000001</v>
      </c>
      <c r="C11" s="65">
        <v>22473.474999999999</v>
      </c>
      <c r="D11" s="66">
        <f t="shared" ref="D11:D18" si="0">C11/B11*100</f>
        <v>110.97959733129166</v>
      </c>
    </row>
    <row r="12" spans="1:6" s="5" customFormat="1" x14ac:dyDescent="0.3">
      <c r="A12" s="7" t="s">
        <v>4</v>
      </c>
      <c r="B12" s="66">
        <v>18961</v>
      </c>
      <c r="C12" s="65">
        <v>28271.61</v>
      </c>
      <c r="D12" s="66">
        <f t="shared" si="0"/>
        <v>149.10400295343072</v>
      </c>
    </row>
    <row r="13" spans="1:6" s="10" customFormat="1" x14ac:dyDescent="0.3">
      <c r="A13" s="9" t="s">
        <v>5</v>
      </c>
      <c r="B13" s="65">
        <v>2658</v>
      </c>
      <c r="C13" s="65">
        <v>11394.983</v>
      </c>
      <c r="D13" s="65">
        <f t="shared" si="0"/>
        <v>428.70515425131674</v>
      </c>
    </row>
    <row r="14" spans="1:6" s="5" customFormat="1" x14ac:dyDescent="0.3">
      <c r="A14" s="7" t="s">
        <v>20</v>
      </c>
      <c r="B14" s="66">
        <v>618</v>
      </c>
      <c r="C14" s="65">
        <v>651</v>
      </c>
      <c r="D14" s="66">
        <f t="shared" si="0"/>
        <v>105.33980582524272</v>
      </c>
    </row>
    <row r="15" spans="1:6" ht="34.5" x14ac:dyDescent="0.3">
      <c r="A15" s="4" t="s">
        <v>23</v>
      </c>
      <c r="B15" s="66">
        <v>9170</v>
      </c>
      <c r="C15" s="65">
        <v>7596.0780000000004</v>
      </c>
      <c r="D15" s="66">
        <f t="shared" si="0"/>
        <v>82.836183206106867</v>
      </c>
      <c r="F15" s="5"/>
    </row>
    <row r="16" spans="1:6" x14ac:dyDescent="0.3">
      <c r="A16" s="4" t="s">
        <v>24</v>
      </c>
      <c r="B16" s="65">
        <v>10295</v>
      </c>
      <c r="C16" s="65">
        <v>4956.7</v>
      </c>
      <c r="D16" s="66">
        <f t="shared" si="0"/>
        <v>48.146673142302085</v>
      </c>
      <c r="F16" s="5"/>
    </row>
    <row r="17" spans="1:6" x14ac:dyDescent="0.3">
      <c r="A17" s="4" t="s">
        <v>21</v>
      </c>
      <c r="B17" s="65">
        <v>2200</v>
      </c>
      <c r="C17" s="65">
        <v>2240</v>
      </c>
      <c r="D17" s="66">
        <f t="shared" si="0"/>
        <v>101.81818181818181</v>
      </c>
      <c r="F17" s="5"/>
    </row>
    <row r="18" spans="1:6" ht="51.75" x14ac:dyDescent="0.3">
      <c r="A18" s="4" t="s">
        <v>25</v>
      </c>
      <c r="B18" s="66">
        <v>2100</v>
      </c>
      <c r="C18" s="66">
        <v>9667.35</v>
      </c>
      <c r="D18" s="66">
        <f t="shared" si="0"/>
        <v>460.35</v>
      </c>
      <c r="F18" s="5"/>
    </row>
    <row r="19" spans="1:6" x14ac:dyDescent="0.3">
      <c r="A19" s="24" t="s">
        <v>37</v>
      </c>
      <c r="B19" s="16">
        <f>SUM(B10:B18)</f>
        <v>79037.096000000005</v>
      </c>
      <c r="C19" s="17">
        <f>SUM(C10:C18)</f>
        <v>102203.128</v>
      </c>
      <c r="D19" s="25">
        <f>C19/B19*100</f>
        <v>129.31032789969913</v>
      </c>
    </row>
    <row r="20" spans="1:6" s="10" customFormat="1" ht="34.5" hidden="1" x14ac:dyDescent="0.3">
      <c r="A20" s="9" t="s">
        <v>35</v>
      </c>
      <c r="B20" s="65"/>
      <c r="C20" s="65"/>
      <c r="D20" s="66" t="e">
        <f>C20/B20*100</f>
        <v>#DIV/0!</v>
      </c>
    </row>
    <row r="21" spans="1:6" s="68" customFormat="1" ht="51.75" x14ac:dyDescent="0.3">
      <c r="A21" s="67" t="s">
        <v>6</v>
      </c>
      <c r="B21" s="65">
        <v>239422.6</v>
      </c>
      <c r="C21" s="65">
        <v>239422.6</v>
      </c>
      <c r="D21" s="65">
        <f t="shared" ref="D21:D24" si="1">C21/B21*100</f>
        <v>100</v>
      </c>
    </row>
    <row r="22" spans="1:6" s="68" customFormat="1" ht="34.5" hidden="1" x14ac:dyDescent="0.3">
      <c r="A22" s="67" t="s">
        <v>16</v>
      </c>
      <c r="B22" s="8"/>
      <c r="C22" s="8"/>
      <c r="D22" s="65" t="e">
        <f t="shared" si="1"/>
        <v>#DIV/0!</v>
      </c>
    </row>
    <row r="23" spans="1:6" s="68" customFormat="1" ht="51.75" x14ac:dyDescent="0.3">
      <c r="A23" s="67" t="s">
        <v>26</v>
      </c>
      <c r="B23" s="8">
        <v>190.2</v>
      </c>
      <c r="C23" s="8">
        <v>302.7</v>
      </c>
      <c r="D23" s="65">
        <f t="shared" si="1"/>
        <v>159.14826498422713</v>
      </c>
    </row>
    <row r="24" spans="1:6" s="5" customFormat="1" ht="51.75" x14ac:dyDescent="0.3">
      <c r="A24" s="7" t="s">
        <v>39</v>
      </c>
      <c r="B24" s="8">
        <v>34725</v>
      </c>
      <c r="C24" s="8">
        <v>34725.557999999997</v>
      </c>
      <c r="D24" s="65">
        <f t="shared" si="1"/>
        <v>100.00160691144708</v>
      </c>
    </row>
    <row r="25" spans="1:6" s="10" customFormat="1" x14ac:dyDescent="0.3">
      <c r="A25" s="13" t="s">
        <v>38</v>
      </c>
      <c r="B25" s="12">
        <f>SUM(B19:B24)</f>
        <v>353374.89600000001</v>
      </c>
      <c r="C25" s="12">
        <f>SUM(C19:C24)</f>
        <v>376653.98600000003</v>
      </c>
      <c r="D25" s="12">
        <f>C25/B25*100</f>
        <v>106.58764679197812</v>
      </c>
    </row>
    <row r="26" spans="1:6" s="10" customFormat="1" ht="34.5" x14ac:dyDescent="0.3">
      <c r="A26" s="9" t="s">
        <v>22</v>
      </c>
      <c r="B26" s="8"/>
      <c r="C26" s="8">
        <v>3908.8789999999999</v>
      </c>
      <c r="D26" s="12"/>
    </row>
    <row r="27" spans="1:6" s="10" customFormat="1" ht="34.5" x14ac:dyDescent="0.3">
      <c r="A27" s="9" t="s">
        <v>32</v>
      </c>
      <c r="B27" s="8">
        <v>50000</v>
      </c>
      <c r="C27" s="8">
        <v>41883.343000000001</v>
      </c>
      <c r="D27" s="12">
        <f>C27/B27*100</f>
        <v>83.766686000000007</v>
      </c>
    </row>
    <row r="28" spans="1:6" s="10" customFormat="1" ht="57" customHeight="1" x14ac:dyDescent="0.3">
      <c r="A28" s="27"/>
      <c r="B28" s="28"/>
      <c r="C28" s="28"/>
      <c r="D28" s="15"/>
    </row>
    <row r="29" spans="1:6" s="10" customFormat="1" ht="27" hidden="1" customHeight="1" x14ac:dyDescent="0.3">
      <c r="A29" s="27"/>
      <c r="B29" s="28"/>
      <c r="C29" s="28"/>
      <c r="D29" s="15"/>
    </row>
    <row r="30" spans="1:6" s="10" customFormat="1" ht="20.25" customHeight="1" x14ac:dyDescent="0.3">
      <c r="A30" s="14"/>
      <c r="B30" s="15"/>
      <c r="C30" s="15"/>
      <c r="D30" s="15"/>
    </row>
    <row r="31" spans="1:6" ht="57.75" customHeight="1" x14ac:dyDescent="0.3">
      <c r="A31" s="18"/>
      <c r="B31" s="19"/>
      <c r="C31" s="19"/>
      <c r="D31" s="19"/>
    </row>
    <row r="32" spans="1:6" ht="34.5" x14ac:dyDescent="0.3">
      <c r="A32" s="20" t="s">
        <v>7</v>
      </c>
      <c r="B32" s="31" t="s">
        <v>34</v>
      </c>
      <c r="C32" s="31" t="s">
        <v>31</v>
      </c>
      <c r="D32" s="31" t="s">
        <v>3</v>
      </c>
    </row>
    <row r="33" spans="1:4" ht="34.5" x14ac:dyDescent="0.3">
      <c r="A33" s="7" t="s">
        <v>8</v>
      </c>
      <c r="B33" s="11">
        <v>93000</v>
      </c>
      <c r="C33" s="11">
        <v>72861.777000000002</v>
      </c>
      <c r="D33" s="11">
        <f>C33/B33*100</f>
        <v>78.345996774193551</v>
      </c>
    </row>
    <row r="34" spans="1:4" ht="34.5" x14ac:dyDescent="0.3">
      <c r="A34" s="7" t="s">
        <v>33</v>
      </c>
      <c r="B34" s="11">
        <v>1000</v>
      </c>
      <c r="C34" s="11">
        <v>610.6</v>
      </c>
      <c r="D34" s="11">
        <f t="shared" ref="D34:D45" si="2">C34/B34*100</f>
        <v>61.06</v>
      </c>
    </row>
    <row r="35" spans="1:4" x14ac:dyDescent="0.3">
      <c r="A35" s="7" t="s">
        <v>9</v>
      </c>
      <c r="B35" s="11">
        <v>27000</v>
      </c>
      <c r="C35" s="11">
        <v>26669.420999999998</v>
      </c>
      <c r="D35" s="11">
        <f t="shared" si="2"/>
        <v>98.775633333333317</v>
      </c>
    </row>
    <row r="36" spans="1:4" x14ac:dyDescent="0.3">
      <c r="A36" s="7" t="s">
        <v>10</v>
      </c>
      <c r="B36" s="11">
        <v>480</v>
      </c>
      <c r="C36" s="11">
        <v>477.262</v>
      </c>
      <c r="D36" s="11">
        <f t="shared" si="2"/>
        <v>99.429583333333341</v>
      </c>
    </row>
    <row r="37" spans="1:4" x14ac:dyDescent="0.3">
      <c r="A37" s="7" t="s">
        <v>18</v>
      </c>
      <c r="B37" s="11">
        <v>200</v>
      </c>
      <c r="C37" s="11">
        <v>91</v>
      </c>
      <c r="D37" s="11">
        <f t="shared" si="2"/>
        <v>45.5</v>
      </c>
    </row>
    <row r="38" spans="1:4" s="5" customFormat="1" ht="34.5" x14ac:dyDescent="0.3">
      <c r="A38" s="7" t="s">
        <v>28</v>
      </c>
      <c r="B38" s="11">
        <v>17000</v>
      </c>
      <c r="C38" s="11">
        <v>15024.653</v>
      </c>
      <c r="D38" s="11">
        <f t="shared" si="2"/>
        <v>88.380311764705894</v>
      </c>
    </row>
    <row r="39" spans="1:4" s="5" customFormat="1" x14ac:dyDescent="0.3">
      <c r="A39" s="7" t="s">
        <v>11</v>
      </c>
      <c r="B39" s="11">
        <v>100000</v>
      </c>
      <c r="C39" s="11">
        <v>95791.145999999993</v>
      </c>
      <c r="D39" s="11">
        <f t="shared" si="2"/>
        <v>95.791145999999998</v>
      </c>
    </row>
    <row r="40" spans="1:4" s="5" customFormat="1" x14ac:dyDescent="0.3">
      <c r="A40" s="7" t="s">
        <v>41</v>
      </c>
      <c r="B40" s="11">
        <v>68000</v>
      </c>
      <c r="C40" s="11">
        <v>67255.076000000001</v>
      </c>
      <c r="D40" s="11">
        <f t="shared" si="2"/>
        <v>98.904523529411776</v>
      </c>
    </row>
    <row r="41" spans="1:4" s="5" customFormat="1" ht="34.5" x14ac:dyDescent="0.3">
      <c r="A41" s="7" t="s">
        <v>12</v>
      </c>
      <c r="B41" s="11">
        <v>5000</v>
      </c>
      <c r="C41" s="11">
        <v>2016</v>
      </c>
      <c r="D41" s="11">
        <f t="shared" si="2"/>
        <v>40.32</v>
      </c>
    </row>
    <row r="42" spans="1:4" s="5" customFormat="1" x14ac:dyDescent="0.3">
      <c r="A42" s="7" t="s">
        <v>13</v>
      </c>
      <c r="B42" s="21">
        <v>3800</v>
      </c>
      <c r="C42" s="11">
        <v>3642.5610000000001</v>
      </c>
      <c r="D42" s="11">
        <f t="shared" si="2"/>
        <v>95.856868421052638</v>
      </c>
    </row>
    <row r="43" spans="1:4" s="5" customFormat="1" ht="34.5" x14ac:dyDescent="0.3">
      <c r="A43" s="7" t="s">
        <v>14</v>
      </c>
      <c r="B43" s="11">
        <v>70000</v>
      </c>
      <c r="C43" s="11">
        <v>64163.249000000003</v>
      </c>
      <c r="D43" s="11">
        <f t="shared" si="2"/>
        <v>91.66178428571429</v>
      </c>
    </row>
    <row r="44" spans="1:4" x14ac:dyDescent="0.3">
      <c r="A44" s="7" t="s">
        <v>27</v>
      </c>
      <c r="B44" s="22">
        <v>12000</v>
      </c>
      <c r="C44" s="11">
        <v>11475</v>
      </c>
      <c r="D44" s="11">
        <f t="shared" si="2"/>
        <v>95.625</v>
      </c>
    </row>
    <row r="45" spans="1:4" s="5" customFormat="1" ht="34.5" x14ac:dyDescent="0.3">
      <c r="A45" s="7" t="s">
        <v>15</v>
      </c>
      <c r="B45" s="11">
        <v>7500</v>
      </c>
      <c r="C45" s="11">
        <v>7276.5</v>
      </c>
      <c r="D45" s="11">
        <f t="shared" si="2"/>
        <v>97.02</v>
      </c>
    </row>
    <row r="46" spans="1:4" x14ac:dyDescent="0.3">
      <c r="A46" s="20" t="s">
        <v>17</v>
      </c>
      <c r="B46" s="23">
        <f>SUM(B33:B45)</f>
        <v>404980</v>
      </c>
      <c r="C46" s="23">
        <f>SUM(C33:C45)</f>
        <v>367354.245</v>
      </c>
      <c r="D46" s="23">
        <f>C46/B46*100</f>
        <v>90.709231320065186</v>
      </c>
    </row>
    <row r="47" spans="1:4" x14ac:dyDescent="0.3">
      <c r="A47" s="5"/>
      <c r="B47" s="5"/>
      <c r="C47" s="5"/>
      <c r="D47" s="5"/>
    </row>
    <row r="49" spans="1:1" x14ac:dyDescent="0.3">
      <c r="A49" s="1" t="s">
        <v>36</v>
      </c>
    </row>
  </sheetData>
  <mergeCells count="4">
    <mergeCell ref="B2:D2"/>
    <mergeCell ref="B3:D3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52E62-5F10-486B-81EF-4B3D3DBCB812}">
  <dimension ref="A2:F49"/>
  <sheetViews>
    <sheetView tabSelected="1" topLeftCell="A21" workbookViewId="0">
      <selection activeCell="F9" sqref="F9"/>
    </sheetView>
  </sheetViews>
  <sheetFormatPr defaultRowHeight="17.25" x14ac:dyDescent="0.3"/>
  <cols>
    <col min="1" max="1" width="49.85546875" style="1" customWidth="1"/>
    <col min="2" max="2" width="14.7109375" style="1" customWidth="1"/>
    <col min="3" max="3" width="15.28515625" style="1" customWidth="1"/>
    <col min="4" max="4" width="12.7109375" style="1" customWidth="1"/>
    <col min="5" max="5" width="9.140625" style="1"/>
    <col min="6" max="6" width="13.28515625" style="1" customWidth="1"/>
    <col min="7" max="16384" width="9.140625" style="1"/>
  </cols>
  <sheetData>
    <row r="2" spans="1:6" x14ac:dyDescent="0.3">
      <c r="B2" s="69" t="s">
        <v>40</v>
      </c>
      <c r="C2" s="69"/>
      <c r="D2" s="69"/>
    </row>
    <row r="3" spans="1:6" x14ac:dyDescent="0.3">
      <c r="A3" s="3"/>
      <c r="B3" s="71" t="s">
        <v>52</v>
      </c>
      <c r="C3" s="70"/>
      <c r="D3" s="70"/>
    </row>
    <row r="4" spans="1:6" x14ac:dyDescent="0.3">
      <c r="A4" s="3"/>
      <c r="B4" s="26"/>
      <c r="C4" s="26"/>
      <c r="D4" s="26"/>
    </row>
    <row r="5" spans="1:6" x14ac:dyDescent="0.3">
      <c r="A5" s="70" t="s">
        <v>51</v>
      </c>
      <c r="B5" s="70"/>
      <c r="C5" s="70"/>
      <c r="D5" s="70"/>
    </row>
    <row r="6" spans="1:6" x14ac:dyDescent="0.3">
      <c r="A6" s="71"/>
      <c r="B6" s="71"/>
      <c r="C6" s="71"/>
      <c r="D6" s="71"/>
    </row>
    <row r="8" spans="1:6" x14ac:dyDescent="0.3">
      <c r="A8" s="1" t="s">
        <v>0</v>
      </c>
      <c r="C8" s="1" t="s">
        <v>1</v>
      </c>
    </row>
    <row r="9" spans="1:6" s="2" customFormat="1" ht="34.5" x14ac:dyDescent="0.25">
      <c r="A9" s="24" t="s">
        <v>2</v>
      </c>
      <c r="B9" s="29" t="s">
        <v>30</v>
      </c>
      <c r="C9" s="30" t="s">
        <v>31</v>
      </c>
      <c r="D9" s="30" t="s">
        <v>3</v>
      </c>
    </row>
    <row r="10" spans="1:6" s="5" customFormat="1" ht="51.75" x14ac:dyDescent="0.3">
      <c r="A10" s="7" t="s">
        <v>29</v>
      </c>
      <c r="B10" s="6">
        <v>16856.5</v>
      </c>
      <c r="C10" s="8">
        <v>19169.400000000001</v>
      </c>
      <c r="D10" s="6">
        <f>C10/B10*100</f>
        <v>113.72111648325574</v>
      </c>
    </row>
    <row r="11" spans="1:6" s="5" customFormat="1" ht="34.5" x14ac:dyDescent="0.3">
      <c r="A11" s="7" t="s">
        <v>19</v>
      </c>
      <c r="B11" s="65">
        <v>29397.599999999999</v>
      </c>
      <c r="C11" s="65">
        <v>24313.3</v>
      </c>
      <c r="D11" s="66">
        <f t="shared" ref="D11:D18" si="0">C11/B11*100</f>
        <v>82.705050752442375</v>
      </c>
    </row>
    <row r="12" spans="1:6" s="5" customFormat="1" x14ac:dyDescent="0.3">
      <c r="A12" s="7" t="s">
        <v>4</v>
      </c>
      <c r="B12" s="66">
        <v>37350</v>
      </c>
      <c r="C12" s="65">
        <v>40339.497000000003</v>
      </c>
      <c r="D12" s="66">
        <f t="shared" si="0"/>
        <v>108.00400803212852</v>
      </c>
    </row>
    <row r="13" spans="1:6" s="10" customFormat="1" x14ac:dyDescent="0.3">
      <c r="A13" s="9" t="s">
        <v>5</v>
      </c>
      <c r="B13" s="65">
        <v>3696.5</v>
      </c>
      <c r="C13" s="65">
        <v>18287.2</v>
      </c>
      <c r="D13" s="65">
        <f t="shared" si="0"/>
        <v>494.71662383335592</v>
      </c>
    </row>
    <row r="14" spans="1:6" s="5" customFormat="1" x14ac:dyDescent="0.3">
      <c r="A14" s="7" t="s">
        <v>20</v>
      </c>
      <c r="B14" s="66">
        <v>939</v>
      </c>
      <c r="C14" s="65">
        <v>1163.5999999999999</v>
      </c>
      <c r="D14" s="66">
        <f t="shared" si="0"/>
        <v>123.91906283280085</v>
      </c>
    </row>
    <row r="15" spans="1:6" ht="34.5" x14ac:dyDescent="0.3">
      <c r="A15" s="4" t="s">
        <v>23</v>
      </c>
      <c r="B15" s="66">
        <v>16975</v>
      </c>
      <c r="C15" s="65">
        <v>12619.6</v>
      </c>
      <c r="D15" s="66">
        <f t="shared" si="0"/>
        <v>74.342268041237119</v>
      </c>
      <c r="F15" s="5"/>
    </row>
    <row r="16" spans="1:6" x14ac:dyDescent="0.3">
      <c r="A16" s="4" t="s">
        <v>24</v>
      </c>
      <c r="B16" s="65">
        <v>17000</v>
      </c>
      <c r="C16" s="65">
        <v>4960.1000000000004</v>
      </c>
      <c r="D16" s="66">
        <f t="shared" si="0"/>
        <v>29.177058823529411</v>
      </c>
      <c r="F16" s="5"/>
    </row>
    <row r="17" spans="1:6" x14ac:dyDescent="0.3">
      <c r="A17" s="4" t="s">
        <v>21</v>
      </c>
      <c r="B17" s="65">
        <v>2600</v>
      </c>
      <c r="C17" s="65">
        <v>2558</v>
      </c>
      <c r="D17" s="66">
        <f t="shared" si="0"/>
        <v>98.384615384615387</v>
      </c>
      <c r="F17" s="5"/>
    </row>
    <row r="18" spans="1:6" ht="51.75" x14ac:dyDescent="0.3">
      <c r="A18" s="4" t="s">
        <v>25</v>
      </c>
      <c r="B18" s="66">
        <v>4200</v>
      </c>
      <c r="C18" s="66">
        <v>13638.85</v>
      </c>
      <c r="D18" s="66">
        <f t="shared" si="0"/>
        <v>324.73452380952381</v>
      </c>
      <c r="F18" s="5"/>
    </row>
    <row r="19" spans="1:6" x14ac:dyDescent="0.3">
      <c r="A19" s="24" t="s">
        <v>37</v>
      </c>
      <c r="B19" s="16">
        <f>SUM(B10:B18)</f>
        <v>129014.6</v>
      </c>
      <c r="C19" s="17">
        <f>SUM(C10:C18)</f>
        <v>137049.54700000002</v>
      </c>
      <c r="D19" s="25">
        <f>C19/B19*100</f>
        <v>106.22793621807145</v>
      </c>
    </row>
    <row r="20" spans="1:6" s="10" customFormat="1" ht="34.5" hidden="1" x14ac:dyDescent="0.3">
      <c r="A20" s="9" t="s">
        <v>35</v>
      </c>
      <c r="B20" s="65"/>
      <c r="C20" s="65"/>
      <c r="D20" s="66" t="e">
        <f>C20/B20*100</f>
        <v>#DIV/0!</v>
      </c>
    </row>
    <row r="21" spans="1:6" s="68" customFormat="1" ht="51.75" x14ac:dyDescent="0.3">
      <c r="A21" s="67" t="s">
        <v>6</v>
      </c>
      <c r="B21" s="65">
        <v>359133.9</v>
      </c>
      <c r="C21" s="65">
        <v>359133.9</v>
      </c>
      <c r="D21" s="65">
        <f t="shared" ref="D21:D24" si="1">C21/B21*100</f>
        <v>100</v>
      </c>
    </row>
    <row r="22" spans="1:6" s="68" customFormat="1" ht="34.5" hidden="1" x14ac:dyDescent="0.3">
      <c r="A22" s="67" t="s">
        <v>16</v>
      </c>
      <c r="B22" s="8"/>
      <c r="C22" s="8"/>
      <c r="D22" s="65" t="e">
        <f t="shared" si="1"/>
        <v>#DIV/0!</v>
      </c>
    </row>
    <row r="23" spans="1:6" s="68" customFormat="1" ht="51.75" x14ac:dyDescent="0.3">
      <c r="A23" s="67" t="s">
        <v>26</v>
      </c>
      <c r="B23" s="8">
        <v>490.3</v>
      </c>
      <c r="C23" s="8">
        <v>540.6</v>
      </c>
      <c r="D23" s="65">
        <f t="shared" si="1"/>
        <v>110.25902508668162</v>
      </c>
    </row>
    <row r="24" spans="1:6" s="5" customFormat="1" ht="51.75" x14ac:dyDescent="0.3">
      <c r="A24" s="7" t="s">
        <v>39</v>
      </c>
      <c r="B24" s="8">
        <v>34725.599999999999</v>
      </c>
      <c r="C24" s="8">
        <v>34725.557999999997</v>
      </c>
      <c r="D24" s="65">
        <f t="shared" si="1"/>
        <v>99.999879051765845</v>
      </c>
    </row>
    <row r="25" spans="1:6" s="10" customFormat="1" x14ac:dyDescent="0.3">
      <c r="A25" s="13" t="s">
        <v>38</v>
      </c>
      <c r="B25" s="12">
        <f>SUM(B19:B24)</f>
        <v>523364.39999999997</v>
      </c>
      <c r="C25" s="12">
        <f>SUM(C19:C24)</f>
        <v>531449.60499999998</v>
      </c>
      <c r="D25" s="12">
        <f>C25/B25*100</f>
        <v>101.54485192343996</v>
      </c>
    </row>
    <row r="26" spans="1:6" s="10" customFormat="1" ht="34.5" x14ac:dyDescent="0.3">
      <c r="A26" s="9" t="s">
        <v>22</v>
      </c>
      <c r="B26" s="8"/>
      <c r="C26" s="8">
        <v>3908.8789999999999</v>
      </c>
      <c r="D26" s="12"/>
    </row>
    <row r="27" spans="1:6" s="10" customFormat="1" ht="34.5" x14ac:dyDescent="0.3">
      <c r="A27" s="9" t="s">
        <v>32</v>
      </c>
      <c r="B27" s="65">
        <v>50000</v>
      </c>
      <c r="C27" s="8">
        <v>43360.273000000001</v>
      </c>
      <c r="D27" s="12">
        <f>C27/B27*100</f>
        <v>86.720545999999999</v>
      </c>
    </row>
    <row r="28" spans="1:6" s="10" customFormat="1" ht="57" customHeight="1" x14ac:dyDescent="0.3">
      <c r="A28" s="27"/>
      <c r="B28" s="28"/>
      <c r="C28" s="28"/>
      <c r="D28" s="15"/>
    </row>
    <row r="29" spans="1:6" s="10" customFormat="1" ht="27" hidden="1" customHeight="1" x14ac:dyDescent="0.3">
      <c r="A29" s="27"/>
      <c r="B29" s="28"/>
      <c r="C29" s="28"/>
      <c r="D29" s="15"/>
    </row>
    <row r="30" spans="1:6" s="10" customFormat="1" ht="20.25" customHeight="1" x14ac:dyDescent="0.3">
      <c r="A30" s="14"/>
      <c r="B30" s="15"/>
      <c r="C30" s="15"/>
      <c r="D30" s="15"/>
    </row>
    <row r="31" spans="1:6" ht="57.75" customHeight="1" x14ac:dyDescent="0.3">
      <c r="A31" s="18"/>
      <c r="B31" s="19"/>
      <c r="C31" s="19"/>
      <c r="D31" s="19"/>
    </row>
    <row r="32" spans="1:6" ht="34.5" x14ac:dyDescent="0.3">
      <c r="A32" s="20" t="s">
        <v>7</v>
      </c>
      <c r="B32" s="31" t="s">
        <v>34</v>
      </c>
      <c r="C32" s="31" t="s">
        <v>31</v>
      </c>
      <c r="D32" s="31" t="s">
        <v>3</v>
      </c>
    </row>
    <row r="33" spans="1:4" ht="34.5" x14ac:dyDescent="0.3">
      <c r="A33" s="7" t="s">
        <v>8</v>
      </c>
      <c r="B33" s="11">
        <v>140000</v>
      </c>
      <c r="C33" s="11">
        <v>118649.416</v>
      </c>
      <c r="D33" s="11">
        <f>C33/B33*100</f>
        <v>84.749582857142855</v>
      </c>
    </row>
    <row r="34" spans="1:4" ht="34.5" x14ac:dyDescent="0.3">
      <c r="A34" s="7" t="s">
        <v>33</v>
      </c>
      <c r="B34" s="11">
        <v>1500</v>
      </c>
      <c r="C34" s="11">
        <v>991.45</v>
      </c>
      <c r="D34" s="11">
        <f t="shared" ref="D34:D45" si="2">C34/B34*100</f>
        <v>66.096666666666664</v>
      </c>
    </row>
    <row r="35" spans="1:4" x14ac:dyDescent="0.3">
      <c r="A35" s="7" t="s">
        <v>9</v>
      </c>
      <c r="B35" s="11">
        <v>40000</v>
      </c>
      <c r="C35" s="11">
        <v>35176.538999999997</v>
      </c>
      <c r="D35" s="11">
        <f t="shared" si="2"/>
        <v>87.941347499999992</v>
      </c>
    </row>
    <row r="36" spans="1:4" x14ac:dyDescent="0.3">
      <c r="A36" s="7" t="s">
        <v>10</v>
      </c>
      <c r="B36" s="11">
        <v>600</v>
      </c>
      <c r="C36" s="11">
        <v>561.86199999999997</v>
      </c>
      <c r="D36" s="11">
        <f t="shared" si="2"/>
        <v>93.643666666666661</v>
      </c>
    </row>
    <row r="37" spans="1:4" x14ac:dyDescent="0.3">
      <c r="A37" s="7" t="s">
        <v>18</v>
      </c>
      <c r="B37" s="11">
        <v>200</v>
      </c>
      <c r="C37" s="11">
        <v>118</v>
      </c>
      <c r="D37" s="11">
        <f t="shared" si="2"/>
        <v>59</v>
      </c>
    </row>
    <row r="38" spans="1:4" s="5" customFormat="1" ht="34.5" x14ac:dyDescent="0.3">
      <c r="A38" s="7" t="s">
        <v>28</v>
      </c>
      <c r="B38" s="11">
        <v>30000</v>
      </c>
      <c r="C38" s="11">
        <v>29473.91</v>
      </c>
      <c r="D38" s="11">
        <f t="shared" si="2"/>
        <v>98.24636666666666</v>
      </c>
    </row>
    <row r="39" spans="1:4" s="5" customFormat="1" x14ac:dyDescent="0.3">
      <c r="A39" s="7" t="s">
        <v>11</v>
      </c>
      <c r="B39" s="11">
        <v>135000</v>
      </c>
      <c r="C39" s="11">
        <v>130348.798</v>
      </c>
      <c r="D39" s="11">
        <f t="shared" si="2"/>
        <v>96.554665185185186</v>
      </c>
    </row>
    <row r="40" spans="1:4" s="5" customFormat="1" x14ac:dyDescent="0.3">
      <c r="A40" s="7" t="s">
        <v>41</v>
      </c>
      <c r="B40" s="11">
        <v>105000</v>
      </c>
      <c r="C40" s="11">
        <v>104880.83</v>
      </c>
      <c r="D40" s="11">
        <f t="shared" si="2"/>
        <v>99.88650476190476</v>
      </c>
    </row>
    <row r="41" spans="1:4" s="5" customFormat="1" ht="34.5" x14ac:dyDescent="0.3">
      <c r="A41" s="7" t="s">
        <v>12</v>
      </c>
      <c r="B41" s="11">
        <v>6000</v>
      </c>
      <c r="C41" s="11">
        <v>4410</v>
      </c>
      <c r="D41" s="11">
        <f t="shared" si="2"/>
        <v>73.5</v>
      </c>
    </row>
    <row r="42" spans="1:4" s="5" customFormat="1" x14ac:dyDescent="0.3">
      <c r="A42" s="7" t="s">
        <v>13</v>
      </c>
      <c r="B42" s="21">
        <v>20000</v>
      </c>
      <c r="C42" s="11">
        <v>18274.188999999998</v>
      </c>
      <c r="D42" s="11">
        <f t="shared" si="2"/>
        <v>91.370944999999992</v>
      </c>
    </row>
    <row r="43" spans="1:4" s="5" customFormat="1" ht="34.5" x14ac:dyDescent="0.3">
      <c r="A43" s="7" t="s">
        <v>14</v>
      </c>
      <c r="B43" s="11">
        <v>80000</v>
      </c>
      <c r="C43" s="11">
        <v>78267.154999999999</v>
      </c>
      <c r="D43" s="11">
        <f t="shared" si="2"/>
        <v>97.833943750000003</v>
      </c>
    </row>
    <row r="44" spans="1:4" x14ac:dyDescent="0.3">
      <c r="A44" s="7" t="s">
        <v>27</v>
      </c>
      <c r="B44" s="22">
        <v>25000</v>
      </c>
      <c r="C44" s="11">
        <v>23613.200000000001</v>
      </c>
      <c r="D44" s="11">
        <f t="shared" si="2"/>
        <v>94.452799999999996</v>
      </c>
    </row>
    <row r="45" spans="1:4" s="5" customFormat="1" ht="34.5" x14ac:dyDescent="0.3">
      <c r="A45" s="7" t="s">
        <v>15</v>
      </c>
      <c r="B45" s="11">
        <v>8000</v>
      </c>
      <c r="C45" s="11">
        <v>7776.5</v>
      </c>
      <c r="D45" s="11">
        <f t="shared" si="2"/>
        <v>97.206250000000011</v>
      </c>
    </row>
    <row r="46" spans="1:4" x14ac:dyDescent="0.3">
      <c r="A46" s="20" t="s">
        <v>17</v>
      </c>
      <c r="B46" s="23">
        <f>SUM(B33:B45)</f>
        <v>591300</v>
      </c>
      <c r="C46" s="23">
        <f>SUM(C33:C45)</f>
        <v>552541.84899999993</v>
      </c>
      <c r="D46" s="23">
        <f>C46/B46*100</f>
        <v>93.445264501944862</v>
      </c>
    </row>
    <row r="47" spans="1:4" x14ac:dyDescent="0.3">
      <c r="A47" s="5"/>
      <c r="B47" s="5"/>
      <c r="C47" s="5"/>
      <c r="D47" s="5"/>
    </row>
    <row r="49" spans="1:1" x14ac:dyDescent="0.3">
      <c r="A49" s="1" t="s">
        <v>36</v>
      </c>
    </row>
  </sheetData>
  <mergeCells count="4">
    <mergeCell ref="B2:D2"/>
    <mergeCell ref="B3:D3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A0AF9-BFC6-45C7-ACFE-AAB55FEC82B2}">
  <dimension ref="A2:J52"/>
  <sheetViews>
    <sheetView workbookViewId="0">
      <selection activeCell="B2" sqref="B2:D3"/>
    </sheetView>
  </sheetViews>
  <sheetFormatPr defaultRowHeight="15" x14ac:dyDescent="0.2"/>
  <cols>
    <col min="1" max="1" width="49.85546875" style="32" customWidth="1"/>
    <col min="2" max="2" width="16" style="32" customWidth="1"/>
    <col min="3" max="3" width="17.7109375" style="32" customWidth="1"/>
    <col min="4" max="4" width="15.42578125" style="32" customWidth="1"/>
    <col min="5" max="5" width="9.140625" style="32"/>
    <col min="6" max="6" width="22.7109375" style="32" customWidth="1"/>
    <col min="7" max="9" width="9.140625" style="32"/>
    <col min="10" max="10" width="25" style="32" customWidth="1"/>
    <col min="11" max="16384" width="9.140625" style="32"/>
  </cols>
  <sheetData>
    <row r="2" spans="1:10" x14ac:dyDescent="0.2">
      <c r="B2" s="72" t="s">
        <v>40</v>
      </c>
      <c r="C2" s="72"/>
      <c r="D2" s="72"/>
    </row>
    <row r="3" spans="1:10" x14ac:dyDescent="0.2">
      <c r="A3" s="33"/>
      <c r="B3" s="73" t="s">
        <v>44</v>
      </c>
      <c r="C3" s="73"/>
      <c r="D3" s="73"/>
    </row>
    <row r="4" spans="1:10" x14ac:dyDescent="0.2">
      <c r="A4" s="33"/>
      <c r="B4" s="34"/>
      <c r="C4" s="34"/>
      <c r="D4" s="34"/>
    </row>
    <row r="5" spans="1:10" x14ac:dyDescent="0.2">
      <c r="A5" s="74" t="s">
        <v>45</v>
      </c>
      <c r="B5" s="74"/>
      <c r="C5" s="74"/>
      <c r="D5" s="74"/>
    </row>
    <row r="6" spans="1:10" x14ac:dyDescent="0.2">
      <c r="A6" s="75"/>
      <c r="B6" s="75"/>
      <c r="C6" s="75"/>
      <c r="D6" s="75"/>
    </row>
    <row r="8" spans="1:10" x14ac:dyDescent="0.2">
      <c r="A8" s="32" t="s">
        <v>0</v>
      </c>
      <c r="C8" s="32" t="s">
        <v>1</v>
      </c>
    </row>
    <row r="9" spans="1:10" s="38" customFormat="1" ht="30" x14ac:dyDescent="0.25">
      <c r="A9" s="35" t="s">
        <v>2</v>
      </c>
      <c r="B9" s="36" t="s">
        <v>30</v>
      </c>
      <c r="C9" s="37" t="s">
        <v>31</v>
      </c>
      <c r="D9" s="37" t="s">
        <v>3</v>
      </c>
    </row>
    <row r="10" spans="1:10" s="41" customFormat="1" ht="45" x14ac:dyDescent="0.2">
      <c r="A10" s="63" t="s">
        <v>29</v>
      </c>
      <c r="B10" s="49">
        <v>13119</v>
      </c>
      <c r="C10" s="49">
        <f>10512391.5/1000</f>
        <v>10512.3915</v>
      </c>
      <c r="D10" s="49">
        <f>C10/B10*100</f>
        <v>80.13104276240567</v>
      </c>
    </row>
    <row r="11" spans="1:10" s="41" customFormat="1" ht="30" x14ac:dyDescent="0.2">
      <c r="A11" s="47" t="s">
        <v>19</v>
      </c>
      <c r="B11" s="49">
        <v>18744.8</v>
      </c>
      <c r="C11" s="43">
        <v>17624.552</v>
      </c>
      <c r="D11" s="43">
        <f t="shared" ref="D11:D18" si="0">C11/B11*100</f>
        <v>94.023686569075153</v>
      </c>
    </row>
    <row r="12" spans="1:10" s="41" customFormat="1" x14ac:dyDescent="0.2">
      <c r="A12" s="47" t="s">
        <v>4</v>
      </c>
      <c r="B12" s="49">
        <v>39601.800000000003</v>
      </c>
      <c r="C12" s="43">
        <v>40015.108999999997</v>
      </c>
      <c r="D12" s="43">
        <f t="shared" si="0"/>
        <v>101.04366215677064</v>
      </c>
    </row>
    <row r="13" spans="1:10" s="41" customFormat="1" x14ac:dyDescent="0.2">
      <c r="A13" s="47" t="s">
        <v>5</v>
      </c>
      <c r="B13" s="49">
        <v>4049.3</v>
      </c>
      <c r="C13" s="43">
        <v>12650.213</v>
      </c>
      <c r="D13" s="43">
        <f t="shared" si="0"/>
        <v>312.40493418615563</v>
      </c>
    </row>
    <row r="14" spans="1:10" s="41" customFormat="1" x14ac:dyDescent="0.2">
      <c r="A14" s="39" t="s">
        <v>20</v>
      </c>
      <c r="B14" s="64">
        <v>900</v>
      </c>
      <c r="C14" s="40">
        <v>804</v>
      </c>
      <c r="D14" s="40">
        <f t="shared" si="0"/>
        <v>89.333333333333329</v>
      </c>
    </row>
    <row r="15" spans="1:10" ht="30" x14ac:dyDescent="0.2">
      <c r="A15" s="42" t="s">
        <v>23</v>
      </c>
      <c r="B15" s="64">
        <v>15589</v>
      </c>
      <c r="C15" s="40">
        <v>13136.700999999999</v>
      </c>
      <c r="D15" s="40">
        <f t="shared" si="0"/>
        <v>84.269042273397901</v>
      </c>
      <c r="F15" s="41"/>
      <c r="J15" s="41"/>
    </row>
    <row r="16" spans="1:10" x14ac:dyDescent="0.2">
      <c r="A16" s="42" t="s">
        <v>24</v>
      </c>
      <c r="B16" s="49">
        <v>7225</v>
      </c>
      <c r="C16" s="40">
        <v>6753.4260000000004</v>
      </c>
      <c r="D16" s="40">
        <f t="shared" si="0"/>
        <v>93.473024221453301</v>
      </c>
      <c r="F16" s="41"/>
      <c r="J16" s="41"/>
    </row>
    <row r="17" spans="1:10" x14ac:dyDescent="0.2">
      <c r="A17" s="42" t="s">
        <v>21</v>
      </c>
      <c r="B17" s="49">
        <v>1530</v>
      </c>
      <c r="C17" s="40">
        <v>1530</v>
      </c>
      <c r="D17" s="40">
        <f t="shared" si="0"/>
        <v>100</v>
      </c>
      <c r="F17" s="41"/>
      <c r="J17" s="41"/>
    </row>
    <row r="18" spans="1:10" ht="45" x14ac:dyDescent="0.2">
      <c r="A18" s="42" t="s">
        <v>42</v>
      </c>
      <c r="B18" s="64">
        <v>7633.4</v>
      </c>
      <c r="C18" s="40">
        <v>14581.245999999999</v>
      </c>
      <c r="D18" s="40">
        <f t="shared" si="0"/>
        <v>191.01902166793303</v>
      </c>
      <c r="F18" s="41"/>
      <c r="J18" s="41"/>
    </row>
    <row r="19" spans="1:10" x14ac:dyDescent="0.2">
      <c r="A19" s="35" t="s">
        <v>37</v>
      </c>
      <c r="B19" s="44">
        <f>SUM(B10:B18)</f>
        <v>108392.3</v>
      </c>
      <c r="C19" s="45">
        <f>SUM(C10:C18)</f>
        <v>117607.6385</v>
      </c>
      <c r="D19" s="46">
        <f>C19/B19*100</f>
        <v>108.50183869149377</v>
      </c>
    </row>
    <row r="20" spans="1:10" s="48" customFormat="1" ht="30" hidden="1" x14ac:dyDescent="0.2">
      <c r="A20" s="47" t="s">
        <v>35</v>
      </c>
      <c r="B20" s="43"/>
      <c r="C20" s="43"/>
      <c r="D20" s="40"/>
      <c r="F20" s="32"/>
    </row>
    <row r="21" spans="1:10" ht="45" x14ac:dyDescent="0.2">
      <c r="A21" s="63" t="s">
        <v>6</v>
      </c>
      <c r="B21" s="43">
        <v>320788.90000000002</v>
      </c>
      <c r="C21" s="43">
        <v>320788.90000000002</v>
      </c>
      <c r="D21" s="43">
        <f>C21/B21*100</f>
        <v>100</v>
      </c>
    </row>
    <row r="22" spans="1:10" ht="30" hidden="1" x14ac:dyDescent="0.2">
      <c r="A22" s="63" t="s">
        <v>16</v>
      </c>
      <c r="B22" s="43"/>
      <c r="C22" s="43"/>
      <c r="D22" s="43" t="e">
        <f t="shared" ref="D22:D26" si="1">C22/B22*100</f>
        <v>#DIV/0!</v>
      </c>
    </row>
    <row r="23" spans="1:10" ht="45" x14ac:dyDescent="0.2">
      <c r="A23" s="63" t="s">
        <v>26</v>
      </c>
      <c r="B23" s="43">
        <v>539.29999999999995</v>
      </c>
      <c r="C23" s="43">
        <v>539.29999999999995</v>
      </c>
      <c r="D23" s="43">
        <f t="shared" si="1"/>
        <v>100</v>
      </c>
    </row>
    <row r="24" spans="1:10" s="41" customFormat="1" ht="45" x14ac:dyDescent="0.2">
      <c r="A24" s="47" t="s">
        <v>39</v>
      </c>
      <c r="B24" s="49">
        <v>109666</v>
      </c>
      <c r="C24" s="43">
        <f>109665991/1000</f>
        <v>109665.99099999999</v>
      </c>
      <c r="D24" s="43">
        <f t="shared" si="1"/>
        <v>99.999991793263177</v>
      </c>
      <c r="F24" s="32"/>
    </row>
    <row r="25" spans="1:10" s="41" customFormat="1" ht="30" x14ac:dyDescent="0.2">
      <c r="A25" s="47" t="s">
        <v>35</v>
      </c>
      <c r="B25" s="49"/>
      <c r="C25" s="43">
        <v>2005</v>
      </c>
      <c r="D25" s="43"/>
      <c r="F25" s="32"/>
    </row>
    <row r="26" spans="1:10" s="48" customFormat="1" x14ac:dyDescent="0.2">
      <c r="A26" s="50" t="s">
        <v>38</v>
      </c>
      <c r="B26" s="51">
        <f>SUM(B19:B25)</f>
        <v>539386.5</v>
      </c>
      <c r="C26" s="51">
        <f>SUM(C19:C25)</f>
        <v>550606.82949999999</v>
      </c>
      <c r="D26" s="64">
        <f t="shared" si="1"/>
        <v>102.08020213705757</v>
      </c>
    </row>
    <row r="27" spans="1:10" s="48" customFormat="1" ht="30" x14ac:dyDescent="0.2">
      <c r="A27" s="47" t="s">
        <v>22</v>
      </c>
      <c r="B27" s="43"/>
      <c r="C27" s="43">
        <v>968.52300000000002</v>
      </c>
      <c r="D27" s="51"/>
    </row>
    <row r="28" spans="1:10" s="48" customFormat="1" ht="30" x14ac:dyDescent="0.2">
      <c r="A28" s="47" t="s">
        <v>32</v>
      </c>
      <c r="B28" s="43">
        <v>77361</v>
      </c>
      <c r="C28" s="43">
        <v>105413.26700000001</v>
      </c>
      <c r="D28" s="51"/>
    </row>
    <row r="29" spans="1:10" s="48" customFormat="1" ht="13.5" hidden="1" customHeight="1" x14ac:dyDescent="0.2">
      <c r="A29" s="52"/>
      <c r="B29" s="53"/>
      <c r="C29" s="53"/>
      <c r="D29" s="54"/>
    </row>
    <row r="30" spans="1:10" s="48" customFormat="1" ht="6.75" hidden="1" customHeight="1" x14ac:dyDescent="0.2">
      <c r="A30" s="52"/>
      <c r="B30" s="53"/>
      <c r="C30" s="53"/>
      <c r="D30" s="54"/>
    </row>
    <row r="31" spans="1:10" s="48" customFormat="1" ht="6.75" hidden="1" customHeight="1" x14ac:dyDescent="0.2">
      <c r="A31" s="55"/>
      <c r="B31" s="54"/>
      <c r="C31" s="54"/>
      <c r="D31" s="54"/>
    </row>
    <row r="32" spans="1:10" ht="38.25" hidden="1" customHeight="1" x14ac:dyDescent="0.2">
      <c r="A32" s="56"/>
      <c r="B32" s="57"/>
      <c r="C32" s="57"/>
      <c r="D32" s="57"/>
    </row>
    <row r="33" spans="1:6" ht="38.25" customHeight="1" x14ac:dyDescent="0.2">
      <c r="A33" s="56"/>
      <c r="B33" s="57"/>
      <c r="C33" s="57"/>
      <c r="D33" s="57"/>
    </row>
    <row r="34" spans="1:6" ht="34.5" x14ac:dyDescent="0.2">
      <c r="A34" s="58" t="s">
        <v>7</v>
      </c>
      <c r="B34" s="31" t="s">
        <v>34</v>
      </c>
      <c r="C34" s="31" t="s">
        <v>31</v>
      </c>
      <c r="D34" s="31" t="s">
        <v>3</v>
      </c>
    </row>
    <row r="35" spans="1:6" ht="30" x14ac:dyDescent="0.2">
      <c r="A35" s="39" t="s">
        <v>8</v>
      </c>
      <c r="B35" s="59">
        <v>110000</v>
      </c>
      <c r="C35" s="59">
        <v>106840.45</v>
      </c>
      <c r="D35" s="59">
        <f>C35/B35*100</f>
        <v>97.127681818181813</v>
      </c>
    </row>
    <row r="36" spans="1:6" x14ac:dyDescent="0.2">
      <c r="A36" s="39" t="s">
        <v>43</v>
      </c>
      <c r="B36" s="59">
        <v>2050</v>
      </c>
      <c r="C36" s="59">
        <v>1528.2</v>
      </c>
      <c r="D36" s="59">
        <f t="shared" ref="D36:D49" si="2">C36/B36*100</f>
        <v>74.546341463414635</v>
      </c>
    </row>
    <row r="37" spans="1:6" ht="30" x14ac:dyDescent="0.2">
      <c r="A37" s="39" t="s">
        <v>33</v>
      </c>
      <c r="B37" s="59">
        <v>1100</v>
      </c>
      <c r="C37" s="59">
        <v>974.1</v>
      </c>
      <c r="D37" s="59">
        <f t="shared" si="2"/>
        <v>88.554545454545448</v>
      </c>
    </row>
    <row r="38" spans="1:6" x14ac:dyDescent="0.2">
      <c r="A38" s="39" t="s">
        <v>9</v>
      </c>
      <c r="B38" s="59">
        <v>18000</v>
      </c>
      <c r="C38" s="59">
        <v>17244.776000000002</v>
      </c>
      <c r="D38" s="59">
        <f t="shared" si="2"/>
        <v>95.804311111111119</v>
      </c>
    </row>
    <row r="39" spans="1:6" x14ac:dyDescent="0.2">
      <c r="A39" s="39" t="s">
        <v>10</v>
      </c>
      <c r="B39" s="59">
        <v>600</v>
      </c>
      <c r="C39" s="59">
        <v>501.48899999999998</v>
      </c>
      <c r="D39" s="59">
        <f t="shared" si="2"/>
        <v>83.581499999999991</v>
      </c>
    </row>
    <row r="40" spans="1:6" x14ac:dyDescent="0.2">
      <c r="A40" s="39" t="s">
        <v>18</v>
      </c>
      <c r="B40" s="59">
        <v>350</v>
      </c>
      <c r="C40" s="59">
        <v>200</v>
      </c>
      <c r="D40" s="59">
        <f t="shared" si="2"/>
        <v>57.142857142857139</v>
      </c>
    </row>
    <row r="41" spans="1:6" s="41" customFormat="1" ht="30" x14ac:dyDescent="0.2">
      <c r="A41" s="39" t="s">
        <v>28</v>
      </c>
      <c r="B41" s="59">
        <v>30000</v>
      </c>
      <c r="C41" s="59">
        <v>29962.799999999999</v>
      </c>
      <c r="D41" s="59">
        <f t="shared" si="2"/>
        <v>99.876000000000005</v>
      </c>
    </row>
    <row r="42" spans="1:6" s="41" customFormat="1" x14ac:dyDescent="0.2">
      <c r="A42" s="47" t="s">
        <v>11</v>
      </c>
      <c r="B42" s="59">
        <v>150000</v>
      </c>
      <c r="C42" s="59">
        <v>121410.7</v>
      </c>
      <c r="D42" s="59">
        <f t="shared" si="2"/>
        <v>80.940466666666666</v>
      </c>
    </row>
    <row r="43" spans="1:6" s="41" customFormat="1" x14ac:dyDescent="0.2">
      <c r="A43" s="39" t="s">
        <v>41</v>
      </c>
      <c r="B43" s="59">
        <v>55000</v>
      </c>
      <c r="C43" s="59">
        <v>50222.235999999997</v>
      </c>
      <c r="D43" s="59">
        <f t="shared" si="2"/>
        <v>91.313156363636367</v>
      </c>
    </row>
    <row r="44" spans="1:6" s="41" customFormat="1" ht="30" x14ac:dyDescent="0.2">
      <c r="A44" s="39" t="s">
        <v>12</v>
      </c>
      <c r="B44" s="59">
        <v>6000</v>
      </c>
      <c r="C44" s="59">
        <v>4190</v>
      </c>
      <c r="D44" s="59">
        <f t="shared" si="2"/>
        <v>69.833333333333343</v>
      </c>
    </row>
    <row r="45" spans="1:6" s="41" customFormat="1" x14ac:dyDescent="0.2">
      <c r="A45" s="39" t="s">
        <v>13</v>
      </c>
      <c r="B45" s="60">
        <v>2000</v>
      </c>
      <c r="C45" s="59">
        <v>1747.0989999999999</v>
      </c>
      <c r="D45" s="59">
        <f t="shared" si="2"/>
        <v>87.354950000000002</v>
      </c>
    </row>
    <row r="46" spans="1:6" s="41" customFormat="1" ht="30" x14ac:dyDescent="0.2">
      <c r="A46" s="39" t="s">
        <v>14</v>
      </c>
      <c r="B46" s="59">
        <v>200000</v>
      </c>
      <c r="C46" s="59">
        <v>196734.02799999999</v>
      </c>
      <c r="D46" s="59">
        <f t="shared" si="2"/>
        <v>98.367013999999998</v>
      </c>
    </row>
    <row r="47" spans="1:6" x14ac:dyDescent="0.2">
      <c r="A47" s="39" t="s">
        <v>27</v>
      </c>
      <c r="B47" s="61">
        <v>20000</v>
      </c>
      <c r="C47" s="59">
        <v>18423.900000000001</v>
      </c>
      <c r="D47" s="59">
        <f t="shared" si="2"/>
        <v>92.119500000000016</v>
      </c>
      <c r="F47" s="41"/>
    </row>
    <row r="48" spans="1:6" s="41" customFormat="1" ht="30" x14ac:dyDescent="0.2">
      <c r="A48" s="39" t="s">
        <v>15</v>
      </c>
      <c r="B48" s="59">
        <v>7000</v>
      </c>
      <c r="C48" s="59">
        <v>6188.1</v>
      </c>
      <c r="D48" s="59">
        <f t="shared" si="2"/>
        <v>88.401428571428582</v>
      </c>
    </row>
    <row r="49" spans="1:4" x14ac:dyDescent="0.2">
      <c r="A49" s="58" t="s">
        <v>17</v>
      </c>
      <c r="B49" s="62">
        <f>SUM(B35:B48)</f>
        <v>602100</v>
      </c>
      <c r="C49" s="62">
        <f>SUM(C35:C48)</f>
        <v>556167.87800000003</v>
      </c>
      <c r="D49" s="59">
        <f t="shared" si="2"/>
        <v>92.371346620162768</v>
      </c>
    </row>
    <row r="50" spans="1:4" x14ac:dyDescent="0.2">
      <c r="A50" s="41"/>
      <c r="B50" s="41"/>
      <c r="C50" s="41"/>
      <c r="D50" s="41"/>
    </row>
    <row r="52" spans="1:4" x14ac:dyDescent="0.2">
      <c r="A52" s="32" t="s">
        <v>36</v>
      </c>
    </row>
  </sheetData>
  <mergeCells count="4">
    <mergeCell ref="B2:D2"/>
    <mergeCell ref="B3:D3"/>
    <mergeCell ref="A5:D5"/>
    <mergeCell ref="A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I er.</vt:lpstr>
      <vt:lpstr>I կիսամյակ</vt:lpstr>
      <vt:lpstr>III եռամսյակ</vt:lpstr>
      <vt:lpstr>տարի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2025-10-07T05:28:40Z</dcterms:modified>
</cp:coreProperties>
</file>